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  <externalReference r:id="rId5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<sst xmlns="http://schemas.openxmlformats.org/spreadsheetml/2006/main" count="161" uniqueCount="89">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</sst>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RdR\Analisi%20per%20coorte\Sintesi%20RAPPORTO%20DI%20RIESAME%20_Tasso%20Laurea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  <sheetDataSet>
      <sheetData sheetId="0">
        <row r="2">
          <cell r="I2">
            <v>8748</v>
          </cell>
        </row>
      </sheetData>
      <sheetData sheetId="3">
        <row r="3">
          <cell r="B3">
            <v>7742</v>
          </cell>
          <cell r="C3" t="str">
            <v>Laurea</v>
          </cell>
          <cell r="D3" t="str">
            <v>SI</v>
          </cell>
          <cell r="E3" t="str">
            <v>SCIENZE BIOLOGICHE</v>
          </cell>
          <cell r="F3">
            <v>185</v>
          </cell>
          <cell r="G3">
            <v>212</v>
          </cell>
          <cell r="H3">
            <v>190</v>
          </cell>
          <cell r="I3">
            <v>202</v>
          </cell>
          <cell r="J3">
            <v>182</v>
          </cell>
          <cell r="K3">
            <v>203</v>
          </cell>
          <cell r="L3">
            <v>179</v>
          </cell>
          <cell r="M3">
            <v>180</v>
          </cell>
        </row>
        <row r="4">
          <cell r="B4">
            <v>7750</v>
          </cell>
          <cell r="C4" t="str">
            <v>Laurea</v>
          </cell>
          <cell r="D4" t="str">
            <v>SI</v>
          </cell>
          <cell r="E4" t="str">
            <v>SCIENZE DELLA NATURA</v>
          </cell>
          <cell r="F4">
            <v>175</v>
          </cell>
          <cell r="G4">
            <v>139</v>
          </cell>
          <cell r="H4">
            <v>26</v>
          </cell>
          <cell r="I4">
            <v>134</v>
          </cell>
          <cell r="J4">
            <v>172</v>
          </cell>
          <cell r="K4">
            <v>135</v>
          </cell>
          <cell r="L4">
            <v>25</v>
          </cell>
          <cell r="M4">
            <v>144</v>
          </cell>
        </row>
        <row r="5">
          <cell r="B5">
            <v>8747</v>
          </cell>
          <cell r="C5" t="str">
            <v>Laurea magistrale</v>
          </cell>
          <cell r="D5" t="str">
            <v>SI</v>
          </cell>
          <cell r="E5" t="str">
            <v>BIOLOGIA AMBIENTALE</v>
          </cell>
          <cell r="F5">
            <v>10</v>
          </cell>
          <cell r="G5">
            <v>12</v>
          </cell>
          <cell r="H5">
            <v>11</v>
          </cell>
          <cell r="I5">
            <v>18</v>
          </cell>
          <cell r="J5">
            <v>10</v>
          </cell>
          <cell r="K5">
            <v>12</v>
          </cell>
          <cell r="L5">
            <v>11</v>
          </cell>
          <cell r="M5">
            <v>18</v>
          </cell>
        </row>
        <row r="6">
          <cell r="B6">
            <v>8746</v>
          </cell>
          <cell r="C6" t="str">
            <v>Laurea magistrale</v>
          </cell>
          <cell r="D6" t="str">
            <v>SI</v>
          </cell>
          <cell r="E6" t="str">
            <v>SCIENZE DELLA NATURA</v>
          </cell>
          <cell r="F6">
            <v>11</v>
          </cell>
          <cell r="G6">
            <v>5</v>
          </cell>
          <cell r="H6">
            <v>7</v>
          </cell>
          <cell r="I6">
            <v>3</v>
          </cell>
          <cell r="J6">
            <v>11</v>
          </cell>
          <cell r="K6">
            <v>5</v>
          </cell>
          <cell r="L6">
            <v>7</v>
          </cell>
          <cell r="M6">
            <v>3</v>
          </cell>
        </row>
        <row r="7">
          <cell r="B7">
            <v>7598</v>
          </cell>
          <cell r="C7" t="str">
            <v>Laurea</v>
          </cell>
          <cell r="D7" t="str">
            <v>SI</v>
          </cell>
          <cell r="E7" t="str">
            <v>BIOTECNOLOGIE MEDICHE E FARMACEUTICHE</v>
          </cell>
          <cell r="F7">
            <v>61</v>
          </cell>
          <cell r="G7">
            <v>73</v>
          </cell>
          <cell r="H7">
            <v>69</v>
          </cell>
          <cell r="I7">
            <v>73</v>
          </cell>
          <cell r="J7">
            <v>60</v>
          </cell>
          <cell r="K7">
            <v>72</v>
          </cell>
          <cell r="L7">
            <v>69</v>
          </cell>
          <cell r="M7">
            <v>57</v>
          </cell>
        </row>
        <row r="8">
          <cell r="B8">
            <v>7599</v>
          </cell>
          <cell r="C8" t="str">
            <v>Laurea</v>
          </cell>
          <cell r="D8" t="str">
            <v>NO</v>
          </cell>
          <cell r="E8" t="str">
            <v>BIOTECNOLOGIE PER L'INNOVAZIONE DI PROCESSI E DI PRODOTTI</v>
          </cell>
          <cell r="F8">
            <v>95</v>
          </cell>
          <cell r="G8">
            <v>97</v>
          </cell>
          <cell r="H8">
            <v>81</v>
          </cell>
          <cell r="I8">
            <v>67</v>
          </cell>
          <cell r="J8">
            <v>92</v>
          </cell>
          <cell r="K8">
            <v>93</v>
          </cell>
          <cell r="L8">
            <v>79</v>
          </cell>
          <cell r="M8">
            <v>91</v>
          </cell>
        </row>
        <row r="9">
          <cell r="B9">
            <v>8748</v>
          </cell>
          <cell r="C9" t="str">
            <v>Laurea magistrale</v>
          </cell>
          <cell r="D9" t="str">
            <v>SI</v>
          </cell>
          <cell r="E9" t="str">
            <v>BIOLOGIA CELLULARE E MOLECOLARE</v>
          </cell>
          <cell r="F9">
            <v>27</v>
          </cell>
          <cell r="G9">
            <v>30</v>
          </cell>
          <cell r="H9">
            <v>25</v>
          </cell>
          <cell r="I9">
            <v>24</v>
          </cell>
          <cell r="J9">
            <v>27</v>
          </cell>
          <cell r="K9">
            <v>30</v>
          </cell>
          <cell r="L9">
            <v>25</v>
          </cell>
          <cell r="M9">
            <v>24</v>
          </cell>
        </row>
        <row r="10">
          <cell r="B10">
            <v>8583</v>
          </cell>
          <cell r="C10" t="str">
            <v>Laurea magistrale</v>
          </cell>
          <cell r="D10" t="str">
            <v>SI</v>
          </cell>
          <cell r="E10" t="str">
            <v>BIOTECNOLOGIE INDUSTRIALI ED AMBIENTALI</v>
          </cell>
          <cell r="F10">
            <v>18</v>
          </cell>
          <cell r="G10">
            <v>11</v>
          </cell>
          <cell r="H10">
            <v>7</v>
          </cell>
          <cell r="I10">
            <v>4</v>
          </cell>
          <cell r="J10">
            <v>19</v>
          </cell>
          <cell r="K10">
            <v>11</v>
          </cell>
          <cell r="L10">
            <v>7</v>
          </cell>
          <cell r="M10">
            <v>4</v>
          </cell>
        </row>
        <row r="11">
          <cell r="B11">
            <v>8584</v>
          </cell>
          <cell r="C11" t="str">
            <v>Laurea magistrale</v>
          </cell>
          <cell r="D11" t="str">
            <v>SI</v>
          </cell>
          <cell r="E11" t="str">
            <v>BIOTECNOLOGIE MEDICHE E MEDICINA MOLECOLARE</v>
          </cell>
          <cell r="F11">
            <v>32</v>
          </cell>
          <cell r="G11">
            <v>24</v>
          </cell>
          <cell r="H11">
            <v>30</v>
          </cell>
          <cell r="I11">
            <v>28</v>
          </cell>
          <cell r="J11">
            <v>34</v>
          </cell>
          <cell r="K11">
            <v>27</v>
          </cell>
          <cell r="L11">
            <v>31</v>
          </cell>
          <cell r="M11">
            <v>28</v>
          </cell>
        </row>
        <row r="12">
          <cell r="B12">
            <v>8749</v>
          </cell>
          <cell r="C12" t="str">
            <v>Laurea magistrale</v>
          </cell>
          <cell r="D12" t="str">
            <v>SI</v>
          </cell>
          <cell r="E12" t="str">
            <v>SCIENZE BIOSANITARIE</v>
          </cell>
          <cell r="F12">
            <v>76</v>
          </cell>
          <cell r="G12">
            <v>72</v>
          </cell>
          <cell r="H12">
            <v>66</v>
          </cell>
          <cell r="I12">
            <v>70</v>
          </cell>
          <cell r="J12">
            <v>75</v>
          </cell>
          <cell r="K12">
            <v>72</v>
          </cell>
          <cell r="L12">
            <v>65</v>
          </cell>
          <cell r="M12">
            <v>70</v>
          </cell>
        </row>
        <row r="13">
          <cell r="B13">
            <v>7743</v>
          </cell>
          <cell r="C13" t="str">
            <v>Laurea</v>
          </cell>
          <cell r="D13" t="str">
            <v>SI</v>
          </cell>
          <cell r="E13" t="str">
            <v>CHIMICA</v>
          </cell>
          <cell r="F13">
            <v>55</v>
          </cell>
          <cell r="G13">
            <v>55</v>
          </cell>
          <cell r="H13">
            <v>75</v>
          </cell>
          <cell r="I13">
            <v>78</v>
          </cell>
          <cell r="J13">
            <v>52</v>
          </cell>
          <cell r="K13">
            <v>55</v>
          </cell>
          <cell r="L13">
            <v>75</v>
          </cell>
          <cell r="M13">
            <v>86</v>
          </cell>
        </row>
        <row r="14">
          <cell r="B14">
            <v>7893</v>
          </cell>
          <cell r="C14" t="str">
            <v>Laurea</v>
          </cell>
          <cell r="D14" t="str">
            <v>SI</v>
          </cell>
          <cell r="E14" t="str">
            <v>SCIENZE AMBIENTALI</v>
          </cell>
          <cell r="F14">
            <v>53</v>
          </cell>
          <cell r="G14">
            <v>48</v>
          </cell>
          <cell r="H14">
            <v>47</v>
          </cell>
          <cell r="I14">
            <v>33</v>
          </cell>
          <cell r="J14">
            <v>53</v>
          </cell>
          <cell r="K14">
            <v>48</v>
          </cell>
          <cell r="L14">
            <v>47</v>
          </cell>
          <cell r="M14">
            <v>34</v>
          </cell>
        </row>
        <row r="15">
          <cell r="B15">
            <v>8750</v>
          </cell>
          <cell r="C15" t="str">
            <v>Laurea magistrale</v>
          </cell>
          <cell r="D15" t="str">
            <v>SI</v>
          </cell>
          <cell r="E15" t="str">
            <v>SCIENZA E TECNOLOGIA DEI MATERIALI</v>
          </cell>
          <cell r="F15">
            <v>9</v>
          </cell>
          <cell r="G15">
            <v>10</v>
          </cell>
          <cell r="H15">
            <v>2</v>
          </cell>
          <cell r="I15">
            <v>9</v>
          </cell>
          <cell r="J15">
            <v>9</v>
          </cell>
          <cell r="K15">
            <v>10</v>
          </cell>
          <cell r="L15">
            <v>2</v>
          </cell>
          <cell r="M15">
            <v>9</v>
          </cell>
        </row>
        <row r="16">
          <cell r="B16">
            <v>8752</v>
          </cell>
          <cell r="C16" t="str">
            <v>Laurea magistrale</v>
          </cell>
          <cell r="D16" t="str">
            <v>SI</v>
          </cell>
          <cell r="E16" t="str">
            <v>SCIENZE CHIMICHE</v>
          </cell>
          <cell r="F16">
            <v>33</v>
          </cell>
          <cell r="G16">
            <v>25</v>
          </cell>
          <cell r="H16">
            <v>25</v>
          </cell>
          <cell r="I16">
            <v>22</v>
          </cell>
          <cell r="J16">
            <v>33</v>
          </cell>
          <cell r="K16">
            <v>25</v>
          </cell>
          <cell r="L16">
            <v>25</v>
          </cell>
          <cell r="M16">
            <v>22</v>
          </cell>
        </row>
        <row r="17">
          <cell r="B17">
            <v>7173</v>
          </cell>
          <cell r="C17" t="str">
            <v>Laurea</v>
          </cell>
          <cell r="D17" t="str">
            <v>NO</v>
          </cell>
          <cell r="E17" t="str">
            <v>SCIENZE E TECNOLOGIE ERBORISTICHE E DEI PRODOTTI PER LA SALUTE </v>
          </cell>
          <cell r="F17">
            <v>25</v>
          </cell>
          <cell r="G17">
            <v>33</v>
          </cell>
          <cell r="H17">
            <v>57</v>
          </cell>
          <cell r="I17">
            <v>40</v>
          </cell>
          <cell r="J17">
            <v>24</v>
          </cell>
          <cell r="K17">
            <v>33</v>
          </cell>
          <cell r="L17">
            <v>56</v>
          </cell>
          <cell r="M17">
            <v>78</v>
          </cell>
        </row>
        <row r="18">
          <cell r="B18">
            <v>8172</v>
          </cell>
          <cell r="C18" t="str">
            <v>Laurea magistrale Ciclo Unico 5 anni</v>
          </cell>
          <cell r="D18" t="str">
            <v>SI</v>
          </cell>
          <cell r="E18" t="str">
            <v>CHIMICA E TECNOLOGIA FARMACEUTICHE </v>
          </cell>
          <cell r="F18">
            <v>113</v>
          </cell>
          <cell r="G18">
            <v>124</v>
          </cell>
          <cell r="H18">
            <v>97</v>
          </cell>
          <cell r="I18">
            <v>96</v>
          </cell>
          <cell r="J18">
            <v>109</v>
          </cell>
          <cell r="K18">
            <v>123</v>
          </cell>
          <cell r="L18">
            <v>96</v>
          </cell>
          <cell r="M18">
            <v>88</v>
          </cell>
        </row>
        <row r="19">
          <cell r="B19">
            <v>8173</v>
          </cell>
          <cell r="C19" t="str">
            <v>Laurea magistrale Ciclo Unico 5 anni</v>
          </cell>
          <cell r="D19" t="str">
            <v>SI</v>
          </cell>
          <cell r="E19" t="str">
            <v>FARMACIA</v>
          </cell>
          <cell r="F19">
            <v>286</v>
          </cell>
          <cell r="G19">
            <v>299</v>
          </cell>
          <cell r="H19">
            <v>298</v>
          </cell>
          <cell r="I19">
            <v>287</v>
          </cell>
          <cell r="J19">
            <v>294</v>
          </cell>
          <cell r="K19">
            <v>300</v>
          </cell>
          <cell r="L19">
            <v>314</v>
          </cell>
          <cell r="M19">
            <v>320</v>
          </cell>
        </row>
        <row r="20">
          <cell r="B20">
            <v>7313</v>
          </cell>
          <cell r="C20" t="str">
            <v>Laurea</v>
          </cell>
          <cell r="D20" t="str">
            <v>SI</v>
          </cell>
          <cell r="E20" t="str">
            <v>FILOSOFIA</v>
          </cell>
          <cell r="F20">
            <v>132</v>
          </cell>
          <cell r="G20">
            <v>108</v>
          </cell>
          <cell r="H20">
            <v>108</v>
          </cell>
          <cell r="I20">
            <v>101</v>
          </cell>
          <cell r="J20">
            <v>124</v>
          </cell>
          <cell r="K20">
            <v>103</v>
          </cell>
          <cell r="L20">
            <v>107</v>
          </cell>
          <cell r="M20">
            <v>97</v>
          </cell>
        </row>
        <row r="21">
          <cell r="B21">
            <v>7315</v>
          </cell>
          <cell r="C21" t="str">
            <v>Laurea</v>
          </cell>
          <cell r="D21" t="str">
            <v>SI</v>
          </cell>
          <cell r="E21" t="str">
            <v>STORIA E SCIENZE SOCIALI</v>
          </cell>
          <cell r="F21">
            <v>100</v>
          </cell>
          <cell r="G21">
            <v>80</v>
          </cell>
          <cell r="H21">
            <v>87</v>
          </cell>
          <cell r="I21">
            <v>65</v>
          </cell>
          <cell r="J21">
            <v>96</v>
          </cell>
          <cell r="K21">
            <v>77</v>
          </cell>
          <cell r="L21">
            <v>87</v>
          </cell>
          <cell r="M21">
            <v>65</v>
          </cell>
        </row>
        <row r="22">
          <cell r="B22">
            <v>8313</v>
          </cell>
          <cell r="C22" t="str">
            <v>Laurea magistrale</v>
          </cell>
          <cell r="D22" t="str">
            <v>NO</v>
          </cell>
          <cell r="E22" t="str">
            <v>BENI ARCHIVISTICI E LIBRARI</v>
          </cell>
          <cell r="F22">
            <v>11</v>
          </cell>
          <cell r="G22">
            <v>6</v>
          </cell>
          <cell r="H22">
            <v>0</v>
          </cell>
          <cell r="I22">
            <v>0</v>
          </cell>
          <cell r="J22">
            <v>11</v>
          </cell>
          <cell r="K22">
            <v>6</v>
          </cell>
          <cell r="L22">
            <v>2</v>
          </cell>
          <cell r="M22">
            <v>0</v>
          </cell>
        </row>
        <row r="23">
          <cell r="B23">
            <v>8317</v>
          </cell>
          <cell r="C23" t="str">
            <v>Laurea magistrale</v>
          </cell>
          <cell r="D23" t="str">
            <v>SI</v>
          </cell>
          <cell r="E23" t="str">
            <v>SCIENZE FILOSOFICHE</v>
          </cell>
          <cell r="F23">
            <v>67</v>
          </cell>
          <cell r="G23">
            <v>48</v>
          </cell>
          <cell r="H23">
            <v>42</v>
          </cell>
          <cell r="I23">
            <v>33</v>
          </cell>
          <cell r="J23">
            <v>67</v>
          </cell>
          <cell r="K23">
            <v>48</v>
          </cell>
          <cell r="L23">
            <v>42</v>
          </cell>
          <cell r="M23">
            <v>33</v>
          </cell>
        </row>
        <row r="24">
          <cell r="B24">
            <v>8318</v>
          </cell>
          <cell r="C24" t="str">
            <v>Laurea magistrale</v>
          </cell>
          <cell r="D24" t="str">
            <v>NO</v>
          </cell>
          <cell r="E24" t="str">
            <v>SCIENZE STORICHE</v>
          </cell>
          <cell r="F24">
            <v>29</v>
          </cell>
          <cell r="G24">
            <v>24</v>
          </cell>
          <cell r="H24">
            <v>0</v>
          </cell>
          <cell r="I24">
            <v>0</v>
          </cell>
          <cell r="J24">
            <v>34</v>
          </cell>
          <cell r="K24">
            <v>28</v>
          </cell>
          <cell r="L24">
            <v>0</v>
          </cell>
          <cell r="M24">
            <v>0</v>
          </cell>
        </row>
        <row r="25">
          <cell r="B25">
            <v>8013</v>
          </cell>
          <cell r="C25" t="str">
            <v>Laurea magistrale</v>
          </cell>
          <cell r="D25" t="str">
            <v>SI</v>
          </cell>
          <cell r="E25" t="str">
            <v>SCIENZE STORICHE E DELLA DOCUMENTAZIONE STORICA</v>
          </cell>
          <cell r="F25">
            <v>0</v>
          </cell>
          <cell r="G25">
            <v>0</v>
          </cell>
          <cell r="H25">
            <v>27</v>
          </cell>
          <cell r="I25">
            <v>23</v>
          </cell>
          <cell r="J25">
            <v>0</v>
          </cell>
          <cell r="K25">
            <v>0</v>
          </cell>
          <cell r="L25">
            <v>27</v>
          </cell>
          <cell r="M25">
            <v>25</v>
          </cell>
        </row>
        <row r="26">
          <cell r="B26">
            <v>7222</v>
          </cell>
          <cell r="C26" t="str">
            <v>Laurea</v>
          </cell>
          <cell r="D26" t="str">
            <v>SI</v>
          </cell>
          <cell r="E26" t="str">
            <v>SCIENZE DEI SERVIZI GIURIDICI</v>
          </cell>
          <cell r="F26">
            <v>159</v>
          </cell>
          <cell r="G26">
            <v>132</v>
          </cell>
          <cell r="H26">
            <v>153</v>
          </cell>
          <cell r="I26">
            <v>102</v>
          </cell>
          <cell r="J26">
            <v>145</v>
          </cell>
          <cell r="K26">
            <v>118</v>
          </cell>
          <cell r="L26">
            <v>140</v>
          </cell>
          <cell r="M26">
            <v>103</v>
          </cell>
        </row>
        <row r="27">
          <cell r="B27">
            <v>7223</v>
          </cell>
          <cell r="C27" t="str">
            <v>Laurea</v>
          </cell>
          <cell r="D27" t="str">
            <v>SI</v>
          </cell>
          <cell r="E27" t="str">
            <v>SCIENZE DEI SERVIZI GIURIDICI D'IMPRESA</v>
          </cell>
          <cell r="F27">
            <v>70</v>
          </cell>
          <cell r="G27">
            <v>76</v>
          </cell>
          <cell r="H27">
            <v>98</v>
          </cell>
          <cell r="I27">
            <v>73</v>
          </cell>
          <cell r="J27">
            <v>63</v>
          </cell>
          <cell r="K27">
            <v>69</v>
          </cell>
          <cell r="L27">
            <v>90</v>
          </cell>
          <cell r="M27">
            <v>63</v>
          </cell>
        </row>
        <row r="28">
          <cell r="B28">
            <v>6001</v>
          </cell>
          <cell r="C28" t="str">
            <v>Laurea magistrale Ciclo Unico 5 anni</v>
          </cell>
          <cell r="D28" t="str">
            <v>SI</v>
          </cell>
          <cell r="E28" t="str">
            <v>GIURISPRUDENZA</v>
          </cell>
          <cell r="F28">
            <v>1070</v>
          </cell>
          <cell r="G28">
            <v>891</v>
          </cell>
          <cell r="H28">
            <v>813</v>
          </cell>
          <cell r="I28">
            <v>616</v>
          </cell>
          <cell r="J28">
            <v>1070</v>
          </cell>
          <cell r="K28">
            <v>900</v>
          </cell>
          <cell r="L28">
            <v>822</v>
          </cell>
          <cell r="M28">
            <v>617</v>
          </cell>
        </row>
        <row r="29">
          <cell r="B29">
            <v>6002</v>
          </cell>
          <cell r="C29" t="str">
            <v>Laurea magistrale Ciclo Unico 5 anni</v>
          </cell>
          <cell r="D29" t="str">
            <v>SI</v>
          </cell>
          <cell r="E29" t="str">
            <v>GIURISPRUDENZA (già Giurisprudenza d'impresa)</v>
          </cell>
          <cell r="F29">
            <v>111</v>
          </cell>
          <cell r="G29">
            <v>94</v>
          </cell>
          <cell r="H29">
            <v>88</v>
          </cell>
          <cell r="I29">
            <v>86</v>
          </cell>
          <cell r="J29">
            <v>113</v>
          </cell>
          <cell r="K29">
            <v>95</v>
          </cell>
          <cell r="L29">
            <v>94</v>
          </cell>
          <cell r="M29">
            <v>93</v>
          </cell>
        </row>
        <row r="30">
          <cell r="B30">
            <v>7746</v>
          </cell>
          <cell r="C30" t="str">
            <v>Laurea</v>
          </cell>
          <cell r="D30" t="str">
            <v>SI</v>
          </cell>
          <cell r="E30" t="str">
            <v>INFORMATICA</v>
          </cell>
          <cell r="F30">
            <v>187</v>
          </cell>
          <cell r="G30">
            <v>165</v>
          </cell>
          <cell r="H30">
            <v>160</v>
          </cell>
          <cell r="I30">
            <v>263</v>
          </cell>
          <cell r="J30">
            <v>172</v>
          </cell>
          <cell r="K30">
            <v>157</v>
          </cell>
          <cell r="L30">
            <v>153</v>
          </cell>
          <cell r="M30">
            <v>257</v>
          </cell>
        </row>
        <row r="31">
          <cell r="B31">
            <v>7912</v>
          </cell>
          <cell r="C31" t="str">
            <v>Laurea</v>
          </cell>
          <cell r="D31" t="str">
            <v>NO</v>
          </cell>
          <cell r="E31" t="str">
            <v>INFORMATICA - BRINDISI</v>
          </cell>
          <cell r="F31">
            <v>75</v>
          </cell>
          <cell r="G31">
            <v>80</v>
          </cell>
          <cell r="H31">
            <v>57</v>
          </cell>
          <cell r="I31">
            <v>0</v>
          </cell>
          <cell r="J31">
            <v>72</v>
          </cell>
          <cell r="K31">
            <v>75</v>
          </cell>
          <cell r="L31">
            <v>56</v>
          </cell>
          <cell r="M31">
            <v>0</v>
          </cell>
        </row>
        <row r="32">
          <cell r="B32">
            <v>7748</v>
          </cell>
          <cell r="C32" t="str">
            <v>Laurea</v>
          </cell>
          <cell r="D32" t="str">
            <v>NO</v>
          </cell>
          <cell r="E32" t="str">
            <v>INFORMATICA E COMUNICAZIONE DIGITALE</v>
          </cell>
          <cell r="F32">
            <v>102</v>
          </cell>
          <cell r="G32">
            <v>124</v>
          </cell>
          <cell r="H32">
            <v>93</v>
          </cell>
          <cell r="I32">
            <v>0</v>
          </cell>
          <cell r="J32">
            <v>94</v>
          </cell>
          <cell r="K32">
            <v>116</v>
          </cell>
          <cell r="L32">
            <v>85</v>
          </cell>
          <cell r="M32">
            <v>0</v>
          </cell>
        </row>
        <row r="33">
          <cell r="B33">
            <v>7892</v>
          </cell>
          <cell r="C33" t="str">
            <v>Laurea</v>
          </cell>
          <cell r="D33" t="str">
            <v>SI</v>
          </cell>
          <cell r="E33" t="str">
            <v>INFORMATICA E COMUNICAZIONE DIGITALE - TARANTO</v>
          </cell>
          <cell r="F33">
            <v>93</v>
          </cell>
          <cell r="G33">
            <v>81</v>
          </cell>
          <cell r="H33">
            <v>82</v>
          </cell>
          <cell r="I33">
            <v>89</v>
          </cell>
          <cell r="J33">
            <v>90</v>
          </cell>
          <cell r="K33">
            <v>80</v>
          </cell>
          <cell r="L33">
            <v>80</v>
          </cell>
          <cell r="M33">
            <v>86</v>
          </cell>
        </row>
        <row r="34">
          <cell r="B34">
            <v>7749</v>
          </cell>
          <cell r="C34" t="str">
            <v>Laurea</v>
          </cell>
          <cell r="D34" t="str">
            <v>SI</v>
          </cell>
          <cell r="E34" t="str">
            <v>INFORMATICA E TECNOLOGIE PER LA PRODUZIONE DEL SOFTWARE</v>
          </cell>
          <cell r="F34">
            <v>145</v>
          </cell>
          <cell r="G34">
            <v>203</v>
          </cell>
          <cell r="H34">
            <v>245</v>
          </cell>
          <cell r="I34">
            <v>334</v>
          </cell>
          <cell r="J34">
            <v>137</v>
          </cell>
          <cell r="K34">
            <v>192</v>
          </cell>
          <cell r="L34">
            <v>236</v>
          </cell>
          <cell r="M34">
            <v>319</v>
          </cell>
        </row>
        <row r="35">
          <cell r="B35">
            <v>8744</v>
          </cell>
          <cell r="C35" t="str">
            <v>Laurea magistrale</v>
          </cell>
          <cell r="D35" t="str">
            <v>SI</v>
          </cell>
          <cell r="E35" t="str">
            <v>INFORMATICA</v>
          </cell>
          <cell r="F35">
            <v>70</v>
          </cell>
          <cell r="G35">
            <v>41</v>
          </cell>
          <cell r="H35">
            <v>48</v>
          </cell>
          <cell r="I35">
            <v>54</v>
          </cell>
          <cell r="J35">
            <v>73</v>
          </cell>
          <cell r="K35">
            <v>42</v>
          </cell>
          <cell r="L35">
            <v>48</v>
          </cell>
          <cell r="M35">
            <v>53</v>
          </cell>
        </row>
        <row r="36">
          <cell r="B36">
            <v>7744</v>
          </cell>
          <cell r="C36" t="str">
            <v>Laurea</v>
          </cell>
          <cell r="D36" t="str">
            <v>SI</v>
          </cell>
          <cell r="E36" t="str">
            <v>FISICA</v>
          </cell>
          <cell r="F36">
            <v>105</v>
          </cell>
          <cell r="G36">
            <v>66</v>
          </cell>
          <cell r="H36">
            <v>76</v>
          </cell>
          <cell r="I36">
            <v>100</v>
          </cell>
          <cell r="J36">
            <v>101</v>
          </cell>
          <cell r="K36">
            <v>64</v>
          </cell>
          <cell r="L36">
            <v>73</v>
          </cell>
          <cell r="M36">
            <v>98</v>
          </cell>
        </row>
        <row r="37">
          <cell r="B37">
            <v>7745</v>
          </cell>
          <cell r="C37" t="str">
            <v>Laurea</v>
          </cell>
          <cell r="D37" t="str">
            <v>SI</v>
          </cell>
          <cell r="E37" t="str">
            <v>SCIENZA DEI MATERIALI</v>
          </cell>
          <cell r="F37">
            <v>52</v>
          </cell>
          <cell r="G37">
            <v>48</v>
          </cell>
          <cell r="H37">
            <v>44</v>
          </cell>
          <cell r="I37">
            <v>44</v>
          </cell>
          <cell r="J37">
            <v>50</v>
          </cell>
          <cell r="K37">
            <v>46</v>
          </cell>
          <cell r="L37">
            <v>41</v>
          </cell>
          <cell r="M37">
            <v>47</v>
          </cell>
        </row>
        <row r="38">
          <cell r="B38">
            <v>8743</v>
          </cell>
          <cell r="C38" t="str">
            <v>Laurea magistrale</v>
          </cell>
          <cell r="D38" t="str">
            <v>SI</v>
          </cell>
          <cell r="E38" t="str">
            <v>FISICA</v>
          </cell>
          <cell r="F38">
            <v>20</v>
          </cell>
          <cell r="G38">
            <v>25</v>
          </cell>
          <cell r="H38">
            <v>17</v>
          </cell>
          <cell r="I38">
            <v>31</v>
          </cell>
          <cell r="J38">
            <v>20</v>
          </cell>
          <cell r="K38">
            <v>25</v>
          </cell>
          <cell r="L38">
            <v>17</v>
          </cell>
          <cell r="M38">
            <v>31</v>
          </cell>
        </row>
        <row r="39">
          <cell r="B39">
            <v>7113</v>
          </cell>
          <cell r="C39" t="str">
            <v>Laurea</v>
          </cell>
          <cell r="D39" t="str">
            <v>SI</v>
          </cell>
          <cell r="E39" t="str">
            <v>ECONOMIA E AMMINISTRAZIONE DELLE AZIENDE (TARANTO)</v>
          </cell>
          <cell r="F39">
            <v>304</v>
          </cell>
          <cell r="G39">
            <v>309</v>
          </cell>
          <cell r="H39">
            <v>299</v>
          </cell>
          <cell r="I39">
            <v>250</v>
          </cell>
          <cell r="J39">
            <v>302</v>
          </cell>
          <cell r="K39">
            <v>297</v>
          </cell>
          <cell r="L39">
            <v>289</v>
          </cell>
          <cell r="M39">
            <v>326</v>
          </cell>
        </row>
        <row r="40">
          <cell r="B40">
            <v>7282</v>
          </cell>
          <cell r="C40" t="str">
            <v>Laurea</v>
          </cell>
          <cell r="D40" t="str">
            <v>NO</v>
          </cell>
          <cell r="E40" t="str">
            <v>OPERATORE DEI SERVIZI GIURIDICI - TARANTO </v>
          </cell>
          <cell r="F40">
            <v>94</v>
          </cell>
          <cell r="G40">
            <v>86</v>
          </cell>
          <cell r="H40">
            <v>0</v>
          </cell>
          <cell r="I40">
            <v>0</v>
          </cell>
          <cell r="J40">
            <v>93</v>
          </cell>
          <cell r="K40">
            <v>80</v>
          </cell>
          <cell r="L40">
            <v>2</v>
          </cell>
          <cell r="M40">
            <v>0</v>
          </cell>
        </row>
        <row r="41">
          <cell r="B41">
            <v>7894</v>
          </cell>
          <cell r="C41" t="str">
            <v>Laurea</v>
          </cell>
          <cell r="D41" t="str">
            <v>SI</v>
          </cell>
          <cell r="E41" t="str">
            <v>SCIENZE E GESTIONE DELLE ATTIVITA' MARITTIME</v>
          </cell>
          <cell r="F41">
            <v>111</v>
          </cell>
          <cell r="G41">
            <v>125</v>
          </cell>
          <cell r="H41">
            <v>121</v>
          </cell>
          <cell r="I41">
            <v>149</v>
          </cell>
          <cell r="J41">
            <v>112</v>
          </cell>
          <cell r="K41">
            <v>125</v>
          </cell>
          <cell r="L41">
            <v>121</v>
          </cell>
          <cell r="M41">
            <v>150</v>
          </cell>
        </row>
        <row r="42">
          <cell r="B42">
            <v>8122</v>
          </cell>
          <cell r="C42" t="str">
            <v>Laurea magistrale</v>
          </cell>
          <cell r="D42" t="str">
            <v>SI</v>
          </cell>
          <cell r="E42" t="str">
            <v>STRATEGIE D'IMPRESE E MANAGEMENT</v>
          </cell>
          <cell r="F42">
            <v>55</v>
          </cell>
          <cell r="G42">
            <v>48</v>
          </cell>
          <cell r="H42">
            <v>66</v>
          </cell>
          <cell r="I42">
            <v>66</v>
          </cell>
          <cell r="J42">
            <v>55</v>
          </cell>
          <cell r="K42">
            <v>48</v>
          </cell>
          <cell r="L42">
            <v>64</v>
          </cell>
          <cell r="M42">
            <v>65</v>
          </cell>
        </row>
        <row r="43">
          <cell r="B43">
            <v>6003</v>
          </cell>
          <cell r="C43" t="str">
            <v>Laurea magistrale Ciclo Unico 5 anni</v>
          </cell>
          <cell r="D43" t="str">
            <v>SI</v>
          </cell>
          <cell r="E43" t="str">
            <v>GIURISPRUDENZA (TARANTO)</v>
          </cell>
          <cell r="F43">
            <v>316</v>
          </cell>
          <cell r="G43">
            <v>293</v>
          </cell>
          <cell r="H43">
            <v>245</v>
          </cell>
          <cell r="I43">
            <v>207</v>
          </cell>
          <cell r="J43">
            <v>336</v>
          </cell>
          <cell r="K43">
            <v>309</v>
          </cell>
          <cell r="L43">
            <v>263</v>
          </cell>
          <cell r="M43">
            <v>218</v>
          </cell>
        </row>
        <row r="44">
          <cell r="B44">
            <v>7413</v>
          </cell>
          <cell r="C44" t="str">
            <v>Laurea</v>
          </cell>
          <cell r="D44" t="str">
            <v>SI</v>
          </cell>
          <cell r="E44" t="str">
            <v>COMUNICAZIONE LINGUISTICA E INTERCULTURALE</v>
          </cell>
          <cell r="F44">
            <v>508</v>
          </cell>
          <cell r="G44">
            <v>510</v>
          </cell>
          <cell r="H44">
            <v>625</v>
          </cell>
          <cell r="I44">
            <v>574</v>
          </cell>
          <cell r="J44">
            <v>496</v>
          </cell>
          <cell r="K44">
            <v>514</v>
          </cell>
          <cell r="L44">
            <v>619</v>
          </cell>
          <cell r="M44">
            <v>559</v>
          </cell>
        </row>
        <row r="45">
          <cell r="B45">
            <v>7412</v>
          </cell>
          <cell r="C45" t="str">
            <v>Laurea</v>
          </cell>
          <cell r="D45" t="str">
            <v>SI</v>
          </cell>
          <cell r="E45" t="str">
            <v>CULTURE DELLE LINGUE MODERNE E DEL TURISMO</v>
          </cell>
          <cell r="F45">
            <v>506</v>
          </cell>
          <cell r="G45">
            <v>450</v>
          </cell>
          <cell r="H45">
            <v>405</v>
          </cell>
          <cell r="I45">
            <v>384</v>
          </cell>
          <cell r="J45">
            <v>493</v>
          </cell>
          <cell r="K45">
            <v>445</v>
          </cell>
          <cell r="L45">
            <v>398</v>
          </cell>
          <cell r="M45">
            <v>385</v>
          </cell>
        </row>
        <row r="46">
          <cell r="B46">
            <v>7314</v>
          </cell>
          <cell r="C46" t="str">
            <v>Laurea</v>
          </cell>
          <cell r="D46" t="str">
            <v>SI</v>
          </cell>
          <cell r="E46" t="str">
            <v>LETTERE</v>
          </cell>
          <cell r="F46">
            <v>400</v>
          </cell>
          <cell r="G46">
            <v>397</v>
          </cell>
          <cell r="H46">
            <v>378</v>
          </cell>
          <cell r="I46">
            <v>444</v>
          </cell>
          <cell r="J46">
            <v>389</v>
          </cell>
          <cell r="K46">
            <v>389</v>
          </cell>
          <cell r="L46">
            <v>365</v>
          </cell>
          <cell r="M46">
            <v>427</v>
          </cell>
        </row>
        <row r="47">
          <cell r="B47">
            <v>8314</v>
          </cell>
          <cell r="C47" t="str">
            <v>Laurea magistrale</v>
          </cell>
          <cell r="D47" t="str">
            <v>SI</v>
          </cell>
          <cell r="E47" t="str">
            <v>FILOLOGIA MODERNA</v>
          </cell>
          <cell r="F47">
            <v>125</v>
          </cell>
          <cell r="G47">
            <v>105</v>
          </cell>
          <cell r="H47">
            <v>114</v>
          </cell>
          <cell r="I47">
            <v>119</v>
          </cell>
          <cell r="J47">
            <v>141</v>
          </cell>
          <cell r="K47">
            <v>111</v>
          </cell>
          <cell r="L47">
            <v>118</v>
          </cell>
          <cell r="M47">
            <v>125</v>
          </cell>
        </row>
        <row r="48">
          <cell r="B48">
            <v>8422</v>
          </cell>
          <cell r="C48" t="str">
            <v>Laurea magistrale</v>
          </cell>
          <cell r="D48" t="str">
            <v>SI</v>
          </cell>
          <cell r="E48" t="str">
            <v>LINGUE E LETTERATURE MODERNE</v>
          </cell>
          <cell r="F48">
            <v>56</v>
          </cell>
          <cell r="G48">
            <v>46</v>
          </cell>
          <cell r="H48">
            <v>74</v>
          </cell>
          <cell r="I48">
            <v>22</v>
          </cell>
          <cell r="J48">
            <v>56</v>
          </cell>
          <cell r="K48">
            <v>46</v>
          </cell>
          <cell r="L48">
            <v>74</v>
          </cell>
          <cell r="M48">
            <v>22</v>
          </cell>
        </row>
        <row r="49">
          <cell r="B49">
            <v>8424</v>
          </cell>
          <cell r="C49" t="str">
            <v>Laurea magistrale</v>
          </cell>
          <cell r="D49" t="str">
            <v>NO</v>
          </cell>
          <cell r="E49" t="str">
            <v>LINGUE MODERNE PER LA COOPERAZIONE INTERNAZIONALE</v>
          </cell>
          <cell r="F49">
            <v>79</v>
          </cell>
          <cell r="G49">
            <v>86</v>
          </cell>
          <cell r="H49">
            <v>74</v>
          </cell>
          <cell r="I49">
            <v>0</v>
          </cell>
          <cell r="J49">
            <v>78</v>
          </cell>
          <cell r="K49">
            <v>86</v>
          </cell>
          <cell r="L49">
            <v>74</v>
          </cell>
          <cell r="M49">
            <v>0</v>
          </cell>
        </row>
        <row r="50">
          <cell r="B50">
            <v>8316</v>
          </cell>
          <cell r="C50" t="str">
            <v>Laurea magistrale</v>
          </cell>
          <cell r="D50" t="str">
            <v>NO</v>
          </cell>
          <cell r="E50" t="str">
            <v>SCIENZE DELLO SPETTACOLO</v>
          </cell>
          <cell r="F50">
            <v>36</v>
          </cell>
          <cell r="G50">
            <v>40</v>
          </cell>
          <cell r="H50">
            <v>27</v>
          </cell>
          <cell r="I50">
            <v>24</v>
          </cell>
          <cell r="J50">
            <v>50</v>
          </cell>
          <cell r="K50">
            <v>61</v>
          </cell>
          <cell r="L50">
            <v>36</v>
          </cell>
          <cell r="M50">
            <v>28</v>
          </cell>
        </row>
        <row r="51">
          <cell r="B51">
            <v>8319</v>
          </cell>
          <cell r="C51" t="str">
            <v>Laurea magistrale</v>
          </cell>
          <cell r="D51" t="str">
            <v>SI</v>
          </cell>
          <cell r="E51" t="str">
            <v>STORIA DELL'ARTE</v>
          </cell>
          <cell r="F51">
            <v>34</v>
          </cell>
          <cell r="G51">
            <v>23</v>
          </cell>
          <cell r="H51">
            <v>29</v>
          </cell>
          <cell r="I51">
            <v>40</v>
          </cell>
          <cell r="J51">
            <v>41</v>
          </cell>
          <cell r="K51">
            <v>31</v>
          </cell>
          <cell r="L51">
            <v>32</v>
          </cell>
          <cell r="M51">
            <v>41</v>
          </cell>
        </row>
        <row r="52">
          <cell r="B52">
            <v>8423</v>
          </cell>
          <cell r="C52" t="str">
            <v>Laurea magistrale</v>
          </cell>
          <cell r="D52" t="str">
            <v>SI</v>
          </cell>
          <cell r="E52" t="str">
            <v>TRADUZIONE SPECIALISTICA</v>
          </cell>
          <cell r="F52">
            <v>50</v>
          </cell>
          <cell r="G52">
            <v>62</v>
          </cell>
          <cell r="H52">
            <v>78</v>
          </cell>
          <cell r="I52">
            <v>88</v>
          </cell>
          <cell r="J52">
            <v>50</v>
          </cell>
          <cell r="K52">
            <v>62</v>
          </cell>
          <cell r="L52">
            <v>77</v>
          </cell>
          <cell r="M52">
            <v>87</v>
          </cell>
        </row>
        <row r="53">
          <cell r="B53">
            <v>7752</v>
          </cell>
          <cell r="C53" t="str">
            <v>Laurea</v>
          </cell>
          <cell r="D53" t="str">
            <v>SI</v>
          </cell>
          <cell r="E53" t="str">
            <v>MATEMATICA</v>
          </cell>
          <cell r="F53">
            <v>74</v>
          </cell>
          <cell r="G53">
            <v>79</v>
          </cell>
          <cell r="H53">
            <v>60</v>
          </cell>
          <cell r="I53">
            <v>72</v>
          </cell>
          <cell r="J53">
            <v>75</v>
          </cell>
          <cell r="K53">
            <v>74</v>
          </cell>
          <cell r="L53">
            <v>60</v>
          </cell>
          <cell r="M53">
            <v>73</v>
          </cell>
        </row>
        <row r="54">
          <cell r="B54">
            <v>8745</v>
          </cell>
          <cell r="C54" t="str">
            <v>Laurea magistrale</v>
          </cell>
          <cell r="D54" t="str">
            <v>SI</v>
          </cell>
          <cell r="E54" t="str">
            <v>MATEMATICA</v>
          </cell>
          <cell r="F54">
            <v>19</v>
          </cell>
          <cell r="G54">
            <v>24</v>
          </cell>
          <cell r="H54">
            <v>24</v>
          </cell>
          <cell r="I54">
            <v>30</v>
          </cell>
          <cell r="J54">
            <v>28</v>
          </cell>
          <cell r="K54">
            <v>33</v>
          </cell>
          <cell r="L54">
            <v>25</v>
          </cell>
          <cell r="M54">
            <v>31</v>
          </cell>
        </row>
        <row r="55">
          <cell r="B55">
            <v>7962</v>
          </cell>
          <cell r="C55" t="str">
            <v>Laurea</v>
          </cell>
          <cell r="D55" t="str">
            <v>SI</v>
          </cell>
          <cell r="E55" t="str">
            <v>SCIENZE ANIMALI E PRODUZIONI ALIMENTARI</v>
          </cell>
          <cell r="F55">
            <v>160</v>
          </cell>
          <cell r="G55">
            <v>167</v>
          </cell>
          <cell r="H55">
            <v>158</v>
          </cell>
          <cell r="I55">
            <v>152</v>
          </cell>
          <cell r="J55">
            <v>156</v>
          </cell>
          <cell r="K55">
            <v>161</v>
          </cell>
          <cell r="L55">
            <v>154</v>
          </cell>
          <cell r="M55">
            <v>158</v>
          </cell>
        </row>
        <row r="56">
          <cell r="B56">
            <v>8963</v>
          </cell>
          <cell r="C56" t="str">
            <v>Laurea magistrale</v>
          </cell>
          <cell r="D56" t="str">
            <v>SI</v>
          </cell>
          <cell r="E56" t="str">
            <v>IGIENE E SICUREZZA DEGLI ALIMENTI DI ORIGINE ANIMALE</v>
          </cell>
          <cell r="F56">
            <v>24</v>
          </cell>
          <cell r="G56">
            <v>18</v>
          </cell>
          <cell r="H56">
            <v>11</v>
          </cell>
          <cell r="I56">
            <v>13</v>
          </cell>
          <cell r="J56">
            <v>23</v>
          </cell>
          <cell r="K56">
            <v>18</v>
          </cell>
          <cell r="L56">
            <v>11</v>
          </cell>
          <cell r="M56">
            <v>13</v>
          </cell>
        </row>
        <row r="57">
          <cell r="B57">
            <v>8962</v>
          </cell>
          <cell r="C57" t="str">
            <v>Laurea magistrale Ciclo Unico 5 anni</v>
          </cell>
          <cell r="D57" t="str">
            <v>SI</v>
          </cell>
          <cell r="E57" t="str">
            <v>MEDICINA VETERINARIA</v>
          </cell>
          <cell r="F57">
            <v>131</v>
          </cell>
          <cell r="G57">
            <v>134</v>
          </cell>
          <cell r="H57">
            <v>97</v>
          </cell>
          <cell r="I57">
            <v>102</v>
          </cell>
          <cell r="J57">
            <v>72</v>
          </cell>
          <cell r="K57">
            <v>67</v>
          </cell>
          <cell r="L57">
            <v>50</v>
          </cell>
          <cell r="M57">
            <v>62</v>
          </cell>
        </row>
        <row r="58">
          <cell r="B58">
            <v>7001</v>
          </cell>
          <cell r="C58" t="str">
            <v>Laurea</v>
          </cell>
          <cell r="D58" t="str">
            <v>SI</v>
          </cell>
          <cell r="E58" t="str">
            <v>SCIENZE E TECNOLOGIE AGRARIE</v>
          </cell>
          <cell r="F58">
            <v>129</v>
          </cell>
          <cell r="G58">
            <v>157</v>
          </cell>
          <cell r="H58">
            <v>213</v>
          </cell>
          <cell r="I58">
            <v>126</v>
          </cell>
          <cell r="J58">
            <v>126</v>
          </cell>
          <cell r="K58">
            <v>145</v>
          </cell>
          <cell r="L58">
            <v>204</v>
          </cell>
          <cell r="M58">
            <v>111</v>
          </cell>
        </row>
        <row r="59">
          <cell r="B59">
            <v>7005</v>
          </cell>
          <cell r="C59" t="str">
            <v>Laurea</v>
          </cell>
          <cell r="D59" t="str">
            <v>SI</v>
          </cell>
          <cell r="E59" t="str">
            <v>TUTELA E GESTIONE DEL TERRITORIO E DEL PAESAGGIO AGRO-FORESTALE</v>
          </cell>
          <cell r="F59">
            <v>49</v>
          </cell>
          <cell r="G59">
            <v>59</v>
          </cell>
          <cell r="H59">
            <v>77</v>
          </cell>
          <cell r="I59">
            <v>41</v>
          </cell>
          <cell r="J59">
            <v>48</v>
          </cell>
          <cell r="K59">
            <v>46</v>
          </cell>
          <cell r="L59">
            <v>74</v>
          </cell>
          <cell r="M59">
            <v>60</v>
          </cell>
        </row>
        <row r="60">
          <cell r="B60">
            <v>8007</v>
          </cell>
          <cell r="C60" t="str">
            <v>Laurea magistrale</v>
          </cell>
          <cell r="D60" t="str">
            <v>SI</v>
          </cell>
          <cell r="E60" t="str">
            <v>GESTIONE E SVILUPPO SOSTENIBILE DEI SISTEMI RURALI MEDITERRANEI</v>
          </cell>
          <cell r="F60">
            <v>22</v>
          </cell>
          <cell r="G60">
            <v>22</v>
          </cell>
          <cell r="H60">
            <v>15</v>
          </cell>
          <cell r="I60">
            <v>18</v>
          </cell>
          <cell r="J60">
            <v>21</v>
          </cell>
          <cell r="K60">
            <v>22</v>
          </cell>
          <cell r="L60">
            <v>15</v>
          </cell>
          <cell r="M60">
            <v>17</v>
          </cell>
        </row>
        <row r="61">
          <cell r="B61">
            <v>7003</v>
          </cell>
          <cell r="C61" t="str">
            <v>Laurea</v>
          </cell>
          <cell r="D61" t="str">
            <v>SI</v>
          </cell>
          <cell r="E61" t="str">
            <v>SCIENZE E TECNOLOGIE ALIMENTARI</v>
          </cell>
          <cell r="F61">
            <v>395</v>
          </cell>
          <cell r="G61">
            <v>371</v>
          </cell>
          <cell r="H61">
            <v>382</v>
          </cell>
          <cell r="I61">
            <v>120</v>
          </cell>
          <cell r="J61">
            <v>385</v>
          </cell>
          <cell r="K61">
            <v>365</v>
          </cell>
          <cell r="L61">
            <v>374</v>
          </cell>
          <cell r="M61">
            <v>121</v>
          </cell>
        </row>
        <row r="62">
          <cell r="B62">
            <v>8585</v>
          </cell>
          <cell r="C62" t="str">
            <v>Laurea magistrale</v>
          </cell>
          <cell r="D62" t="str">
            <v>SI</v>
          </cell>
          <cell r="E62" t="str">
            <v>BIOTECNOLOGIE PER LA QUALITA' E LA SICUREZZA DELL'ALIMENTAZIONE</v>
          </cell>
          <cell r="F62">
            <v>8</v>
          </cell>
          <cell r="G62">
            <v>11</v>
          </cell>
          <cell r="H62">
            <v>6</v>
          </cell>
          <cell r="I62">
            <v>3</v>
          </cell>
          <cell r="J62">
            <v>8</v>
          </cell>
          <cell r="K62">
            <v>11</v>
          </cell>
          <cell r="L62">
            <v>6</v>
          </cell>
          <cell r="M62">
            <v>3</v>
          </cell>
        </row>
        <row r="63">
          <cell r="B63">
            <v>8002</v>
          </cell>
          <cell r="C63" t="str">
            <v>Laurea magistrale</v>
          </cell>
          <cell r="D63" t="str">
            <v>SI</v>
          </cell>
          <cell r="E63" t="str">
            <v>MEDICINA DELLE PIANTE</v>
          </cell>
          <cell r="F63">
            <v>19</v>
          </cell>
          <cell r="G63">
            <v>9</v>
          </cell>
          <cell r="H63">
            <v>18</v>
          </cell>
          <cell r="I63">
            <v>20</v>
          </cell>
          <cell r="J63">
            <v>19</v>
          </cell>
          <cell r="K63">
            <v>9</v>
          </cell>
          <cell r="L63">
            <v>18</v>
          </cell>
          <cell r="M63">
            <v>20</v>
          </cell>
        </row>
        <row r="64">
          <cell r="B64">
            <v>8004</v>
          </cell>
          <cell r="C64" t="str">
            <v>Laurea magistrale</v>
          </cell>
          <cell r="D64" t="str">
            <v>SI</v>
          </cell>
          <cell r="E64" t="str">
            <v>SCIENZE E TECNOLOGIE ALIMENTARI</v>
          </cell>
          <cell r="F64">
            <v>32</v>
          </cell>
          <cell r="G64">
            <v>41</v>
          </cell>
          <cell r="H64">
            <v>55</v>
          </cell>
          <cell r="I64">
            <v>39</v>
          </cell>
          <cell r="J64">
            <v>32</v>
          </cell>
          <cell r="K64">
            <v>41</v>
          </cell>
          <cell r="L64">
            <v>57</v>
          </cell>
          <cell r="M64">
            <v>39</v>
          </cell>
        </row>
        <row r="65">
          <cell r="B65">
            <v>7312</v>
          </cell>
          <cell r="C65" t="str">
            <v>Laurea</v>
          </cell>
          <cell r="D65" t="str">
            <v>SI</v>
          </cell>
          <cell r="E65" t="str">
            <v>SCIENZE DEI BENI CULTURALI</v>
          </cell>
          <cell r="F65">
            <v>167</v>
          </cell>
          <cell r="G65">
            <v>168</v>
          </cell>
          <cell r="H65">
            <v>162</v>
          </cell>
          <cell r="I65">
            <v>145</v>
          </cell>
          <cell r="J65">
            <v>161</v>
          </cell>
          <cell r="K65">
            <v>160</v>
          </cell>
          <cell r="L65">
            <v>162</v>
          </cell>
          <cell r="M65">
            <v>142</v>
          </cell>
        </row>
        <row r="66">
          <cell r="B66">
            <v>8392</v>
          </cell>
          <cell r="C66" t="str">
            <v>Laurea</v>
          </cell>
          <cell r="D66" t="str">
            <v>NO</v>
          </cell>
          <cell r="E66" t="str">
            <v>SCIENZE DEI BENI CULTURALI PER IL TURISMO</v>
          </cell>
          <cell r="F66">
            <v>47</v>
          </cell>
          <cell r="G66">
            <v>55</v>
          </cell>
          <cell r="H66">
            <v>45</v>
          </cell>
          <cell r="I66">
            <v>36</v>
          </cell>
          <cell r="J66">
            <v>46</v>
          </cell>
          <cell r="K66">
            <v>52</v>
          </cell>
          <cell r="L66">
            <v>46</v>
          </cell>
          <cell r="M66">
            <v>39</v>
          </cell>
        </row>
        <row r="67">
          <cell r="B67">
            <v>8312</v>
          </cell>
          <cell r="C67" t="str">
            <v>Laurea magistrale</v>
          </cell>
          <cell r="D67" t="str">
            <v>SI</v>
          </cell>
          <cell r="E67" t="str">
            <v>ARCHEOLOGIA</v>
          </cell>
          <cell r="F67">
            <v>9</v>
          </cell>
          <cell r="G67">
            <v>13</v>
          </cell>
          <cell r="H67">
            <v>20</v>
          </cell>
          <cell r="I67">
            <v>29</v>
          </cell>
          <cell r="J67">
            <v>11</v>
          </cell>
          <cell r="K67">
            <v>16</v>
          </cell>
          <cell r="L67">
            <v>21</v>
          </cell>
          <cell r="M67">
            <v>32</v>
          </cell>
        </row>
        <row r="68">
          <cell r="B68">
            <v>8315</v>
          </cell>
          <cell r="C68" t="str">
            <v>Laurea magistrale</v>
          </cell>
          <cell r="D68" t="str">
            <v>SI</v>
          </cell>
          <cell r="E68" t="str">
            <v>FILOLOGIA, LETTERATURE E STORIA DELL' ANTICHITA'</v>
          </cell>
          <cell r="F68">
            <v>29</v>
          </cell>
          <cell r="G68">
            <v>37</v>
          </cell>
          <cell r="H68">
            <v>20</v>
          </cell>
          <cell r="I68">
            <v>27</v>
          </cell>
          <cell r="J68">
            <v>33</v>
          </cell>
          <cell r="K68">
            <v>39</v>
          </cell>
          <cell r="L68">
            <v>20</v>
          </cell>
          <cell r="M68">
            <v>27</v>
          </cell>
        </row>
        <row r="69">
          <cell r="B69">
            <v>7624</v>
          </cell>
          <cell r="C69" t="str">
            <v>Laurea</v>
          </cell>
          <cell r="D69" t="str">
            <v>SI</v>
          </cell>
          <cell r="E69" t="str">
            <v>SCIENZE DELLA COMUNICAZIONE</v>
          </cell>
          <cell r="F69">
            <v>230</v>
          </cell>
          <cell r="G69">
            <v>224</v>
          </cell>
          <cell r="H69">
            <v>195</v>
          </cell>
          <cell r="I69">
            <v>186</v>
          </cell>
          <cell r="J69">
            <v>208</v>
          </cell>
          <cell r="K69">
            <v>220</v>
          </cell>
          <cell r="L69">
            <v>186</v>
          </cell>
          <cell r="M69">
            <v>177</v>
          </cell>
        </row>
        <row r="70">
          <cell r="B70">
            <v>7626</v>
          </cell>
          <cell r="C70" t="str">
            <v>Laurea</v>
          </cell>
          <cell r="D70" t="str">
            <v>NO</v>
          </cell>
          <cell r="E70" t="str">
            <v>SCIENZE DELLA COMUNICAZIONE E DELL'ANIMAZIONE SOCIO-CULTURALE</v>
          </cell>
          <cell r="F70">
            <v>214</v>
          </cell>
          <cell r="G70">
            <v>190</v>
          </cell>
          <cell r="H70">
            <v>0</v>
          </cell>
          <cell r="I70">
            <v>0</v>
          </cell>
          <cell r="J70">
            <v>213</v>
          </cell>
          <cell r="K70">
            <v>182</v>
          </cell>
          <cell r="L70">
            <v>0</v>
          </cell>
          <cell r="M70">
            <v>0</v>
          </cell>
        </row>
        <row r="71">
          <cell r="B71">
            <v>7623</v>
          </cell>
          <cell r="C71" t="str">
            <v>Laurea</v>
          </cell>
          <cell r="D71" t="str">
            <v>NO</v>
          </cell>
          <cell r="E71" t="str">
            <v>SCIENZE DELLA FORMAZIONE</v>
          </cell>
          <cell r="F71">
            <v>174</v>
          </cell>
          <cell r="G71">
            <v>179</v>
          </cell>
          <cell r="H71">
            <v>0</v>
          </cell>
          <cell r="I71">
            <v>0</v>
          </cell>
          <cell r="J71">
            <v>169</v>
          </cell>
          <cell r="K71">
            <v>174</v>
          </cell>
          <cell r="L71">
            <v>0</v>
          </cell>
          <cell r="M71">
            <v>0</v>
          </cell>
        </row>
        <row r="72">
          <cell r="B72">
            <v>7622</v>
          </cell>
          <cell r="C72" t="str">
            <v>Laurea</v>
          </cell>
          <cell r="D72" t="str">
            <v>NO</v>
          </cell>
          <cell r="E72" t="str">
            <v>SCIENZE DELL'EDUCAZIONE</v>
          </cell>
          <cell r="F72">
            <v>168</v>
          </cell>
          <cell r="G72">
            <v>189</v>
          </cell>
          <cell r="H72">
            <v>0</v>
          </cell>
          <cell r="I72">
            <v>0</v>
          </cell>
          <cell r="J72">
            <v>158</v>
          </cell>
          <cell r="K72">
            <v>179</v>
          </cell>
          <cell r="L72">
            <v>0</v>
          </cell>
          <cell r="M72">
            <v>0</v>
          </cell>
        </row>
        <row r="73">
          <cell r="B73">
            <v>8966</v>
          </cell>
          <cell r="C73" t="str">
            <v>Laurea</v>
          </cell>
          <cell r="D73" t="str">
            <v>SI</v>
          </cell>
          <cell r="E73" t="str">
            <v>SCIENZE DELL'EDUCAZIONE E DELLA FORMAZIONE</v>
          </cell>
          <cell r="F73">
            <v>0</v>
          </cell>
          <cell r="G73">
            <v>0</v>
          </cell>
          <cell r="H73">
            <v>226</v>
          </cell>
          <cell r="I73">
            <v>233</v>
          </cell>
          <cell r="J73">
            <v>0</v>
          </cell>
          <cell r="K73">
            <v>0</v>
          </cell>
          <cell r="L73">
            <v>217</v>
          </cell>
          <cell r="M73">
            <v>223</v>
          </cell>
        </row>
        <row r="74">
          <cell r="B74">
            <v>7625</v>
          </cell>
          <cell r="C74" t="str">
            <v>Laurea</v>
          </cell>
          <cell r="D74" t="str">
            <v>SI</v>
          </cell>
          <cell r="E74" t="str">
            <v>SCIENZE E TECNICHE PSICOLOGICHE</v>
          </cell>
          <cell r="F74">
            <v>242</v>
          </cell>
          <cell r="G74">
            <v>241</v>
          </cell>
          <cell r="H74">
            <v>248</v>
          </cell>
          <cell r="I74">
            <v>247</v>
          </cell>
          <cell r="J74">
            <v>237</v>
          </cell>
          <cell r="K74">
            <v>232</v>
          </cell>
          <cell r="L74">
            <v>238</v>
          </cell>
          <cell r="M74">
            <v>246</v>
          </cell>
        </row>
        <row r="75">
          <cell r="B75">
            <v>8605</v>
          </cell>
          <cell r="C75" t="str">
            <v>Laurea magistrale</v>
          </cell>
          <cell r="D75" t="str">
            <v>NO</v>
          </cell>
          <cell r="E75" t="str">
            <v>CONSULENTE PER I SERVIZI ALLA PERSONA E ALLE IMPRESE</v>
          </cell>
          <cell r="F75">
            <v>71</v>
          </cell>
          <cell r="G75">
            <v>88</v>
          </cell>
          <cell r="H75">
            <v>0</v>
          </cell>
          <cell r="I75">
            <v>0</v>
          </cell>
          <cell r="J75">
            <v>69</v>
          </cell>
          <cell r="K75">
            <v>86</v>
          </cell>
          <cell r="L75">
            <v>0</v>
          </cell>
          <cell r="M75">
            <v>0</v>
          </cell>
        </row>
        <row r="76">
          <cell r="B76">
            <v>8014</v>
          </cell>
          <cell r="C76" t="str">
            <v>Laurea magistrale</v>
          </cell>
          <cell r="D76" t="str">
            <v>SI</v>
          </cell>
          <cell r="E76" t="str">
            <v>FORMAZIONE E GESTIONE DELLE RISORSE UMANE</v>
          </cell>
          <cell r="F76">
            <v>0</v>
          </cell>
          <cell r="G76">
            <v>0</v>
          </cell>
          <cell r="H76">
            <v>84</v>
          </cell>
          <cell r="I76">
            <v>64</v>
          </cell>
          <cell r="J76">
            <v>0</v>
          </cell>
          <cell r="K76">
            <v>0</v>
          </cell>
          <cell r="L76">
            <v>82</v>
          </cell>
          <cell r="M76">
            <v>66</v>
          </cell>
        </row>
        <row r="77">
          <cell r="B77">
            <v>8608</v>
          </cell>
          <cell r="C77" t="str">
            <v>Laurea magistrale</v>
          </cell>
          <cell r="D77" t="str">
            <v>NO</v>
          </cell>
          <cell r="E77" t="str">
            <v>PROGETTAZIONE E GESTIONE FORMATIVA NELL'ERA DIGITALE</v>
          </cell>
          <cell r="F77">
            <v>27</v>
          </cell>
          <cell r="G77">
            <v>0</v>
          </cell>
          <cell r="H77">
            <v>0</v>
          </cell>
          <cell r="I77">
            <v>0</v>
          </cell>
          <cell r="J77">
            <v>22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8603</v>
          </cell>
          <cell r="C78" t="str">
            <v>Laurea magistrale</v>
          </cell>
          <cell r="D78" t="str">
            <v>SI</v>
          </cell>
          <cell r="E78" t="str">
            <v>PSICOLOGIA CLINICA</v>
          </cell>
          <cell r="F78">
            <v>120</v>
          </cell>
          <cell r="G78">
            <v>119</v>
          </cell>
          <cell r="H78">
            <v>118</v>
          </cell>
          <cell r="I78">
            <v>101</v>
          </cell>
          <cell r="J78">
            <v>118</v>
          </cell>
          <cell r="K78">
            <v>119</v>
          </cell>
          <cell r="L78">
            <v>116</v>
          </cell>
          <cell r="M78">
            <v>99</v>
          </cell>
        </row>
        <row r="79">
          <cell r="B79">
            <v>8601</v>
          </cell>
          <cell r="C79" t="str">
            <v>Laurea magistrale</v>
          </cell>
          <cell r="D79" t="str">
            <v>NO</v>
          </cell>
          <cell r="E79" t="str">
            <v>SCIENZE DELL'EDUCAZIONE DEGLI ADULTI E DELLA FORMAZIONE CONTINUA</v>
          </cell>
          <cell r="F79">
            <v>62</v>
          </cell>
          <cell r="G79">
            <v>52</v>
          </cell>
          <cell r="H79">
            <v>0</v>
          </cell>
          <cell r="I79">
            <v>0</v>
          </cell>
          <cell r="J79">
            <v>63</v>
          </cell>
          <cell r="K79">
            <v>54</v>
          </cell>
          <cell r="L79">
            <v>0</v>
          </cell>
          <cell r="M79">
            <v>0</v>
          </cell>
        </row>
        <row r="80">
          <cell r="B80">
            <v>8607</v>
          </cell>
          <cell r="C80" t="str">
            <v>Laurea magistrale</v>
          </cell>
          <cell r="D80" t="str">
            <v>SI</v>
          </cell>
          <cell r="E80" t="str">
            <v>SCIENZE DELL'INFORMAZIONE EDITORIALE, PUBBLICA E SOCIALE</v>
          </cell>
          <cell r="F80">
            <v>75</v>
          </cell>
          <cell r="G80">
            <v>89</v>
          </cell>
          <cell r="H80">
            <v>81</v>
          </cell>
          <cell r="I80">
            <v>101</v>
          </cell>
          <cell r="J80">
            <v>74</v>
          </cell>
          <cell r="K80">
            <v>86</v>
          </cell>
          <cell r="L80">
            <v>79</v>
          </cell>
          <cell r="M80">
            <v>102</v>
          </cell>
        </row>
        <row r="81">
          <cell r="B81">
            <v>8604</v>
          </cell>
          <cell r="C81" t="str">
            <v>Laurea magistrale</v>
          </cell>
          <cell r="D81" t="str">
            <v>SI</v>
          </cell>
          <cell r="E81" t="str">
            <v>SCIENZE PEDAGOGICHE</v>
          </cell>
          <cell r="F81">
            <v>89</v>
          </cell>
          <cell r="G81">
            <v>102</v>
          </cell>
          <cell r="H81">
            <v>100</v>
          </cell>
          <cell r="I81">
            <v>99</v>
          </cell>
          <cell r="J81">
            <v>97</v>
          </cell>
          <cell r="K81">
            <v>108</v>
          </cell>
          <cell r="L81">
            <v>100</v>
          </cell>
          <cell r="M81">
            <v>98</v>
          </cell>
        </row>
        <row r="82">
          <cell r="B82">
            <v>8606</v>
          </cell>
          <cell r="C82" t="str">
            <v>Laurea magistrale Ciclo Unico 5 anni</v>
          </cell>
          <cell r="D82" t="str">
            <v>SI</v>
          </cell>
          <cell r="E82" t="str">
            <v>SCIENZE DELLA FORMAZIONE PRIMARIA</v>
          </cell>
          <cell r="F82">
            <v>94</v>
          </cell>
          <cell r="G82">
            <v>81</v>
          </cell>
          <cell r="H82">
            <v>98</v>
          </cell>
          <cell r="I82">
            <v>93</v>
          </cell>
          <cell r="J82">
            <v>84</v>
          </cell>
          <cell r="K82">
            <v>77</v>
          </cell>
          <cell r="L82">
            <v>89</v>
          </cell>
          <cell r="M82">
            <v>82</v>
          </cell>
        </row>
        <row r="83">
          <cell r="B83">
            <v>7753</v>
          </cell>
          <cell r="C83" t="str">
            <v>Laurea</v>
          </cell>
          <cell r="D83" t="str">
            <v>NO</v>
          </cell>
          <cell r="E83" t="str">
            <v>SCIENZE E TECNOLOGIE PER I BENI CULTURALI</v>
          </cell>
          <cell r="F83">
            <v>20</v>
          </cell>
          <cell r="G83">
            <v>23</v>
          </cell>
          <cell r="H83">
            <v>0</v>
          </cell>
          <cell r="I83">
            <v>0</v>
          </cell>
          <cell r="J83">
            <v>20</v>
          </cell>
          <cell r="K83">
            <v>22</v>
          </cell>
          <cell r="L83">
            <v>0</v>
          </cell>
          <cell r="M83">
            <v>0</v>
          </cell>
        </row>
        <row r="84">
          <cell r="B84">
            <v>7751</v>
          </cell>
          <cell r="C84" t="str">
            <v>Laurea</v>
          </cell>
          <cell r="D84" t="str">
            <v>SI</v>
          </cell>
          <cell r="E84" t="str">
            <v>SCIENZE GEOLOGICHE</v>
          </cell>
          <cell r="F84">
            <v>68</v>
          </cell>
          <cell r="G84">
            <v>63</v>
          </cell>
          <cell r="H84">
            <v>56</v>
          </cell>
          <cell r="I84">
            <v>47</v>
          </cell>
          <cell r="J84">
            <v>63</v>
          </cell>
          <cell r="K84">
            <v>61</v>
          </cell>
          <cell r="L84">
            <v>53</v>
          </cell>
          <cell r="M84">
            <v>47</v>
          </cell>
        </row>
        <row r="85">
          <cell r="B85">
            <v>8742</v>
          </cell>
          <cell r="C85" t="str">
            <v>Laurea magistrale</v>
          </cell>
          <cell r="D85" t="str">
            <v>NO</v>
          </cell>
          <cell r="E85" t="str">
            <v>SCIENZA PER LA DIAGNOSTICA E CONSERVAZIONE DEI BENI CULTURALI</v>
          </cell>
          <cell r="F85">
            <v>8</v>
          </cell>
          <cell r="G85">
            <v>3</v>
          </cell>
          <cell r="H85">
            <v>3</v>
          </cell>
          <cell r="I85">
            <v>0</v>
          </cell>
          <cell r="J85">
            <v>8</v>
          </cell>
          <cell r="K85">
            <v>3</v>
          </cell>
          <cell r="L85">
            <v>3</v>
          </cell>
          <cell r="M85">
            <v>0</v>
          </cell>
        </row>
        <row r="86">
          <cell r="B86">
            <v>8751</v>
          </cell>
          <cell r="C86" t="str">
            <v>Laurea magistrale</v>
          </cell>
          <cell r="D86" t="str">
            <v>SI</v>
          </cell>
          <cell r="E86" t="str">
            <v>SCIENZE GEOLOGICHE E GEOFISICHE</v>
          </cell>
          <cell r="F86">
            <v>15</v>
          </cell>
          <cell r="G86">
            <v>13</v>
          </cell>
          <cell r="H86">
            <v>19</v>
          </cell>
          <cell r="I86">
            <v>15</v>
          </cell>
          <cell r="J86">
            <v>15</v>
          </cell>
          <cell r="K86">
            <v>16</v>
          </cell>
          <cell r="L86">
            <v>19</v>
          </cell>
          <cell r="M86">
            <v>15</v>
          </cell>
        </row>
        <row r="87">
          <cell r="B87">
            <v>8016</v>
          </cell>
          <cell r="C87" t="str">
            <v>Laurea magistrale Ciclo Unico 5 anni</v>
          </cell>
          <cell r="D87" t="str">
            <v>SI</v>
          </cell>
          <cell r="E87" t="str">
            <v>CONSERVAZIONE E RESTAURO DEI BENI CULTURALI</v>
          </cell>
          <cell r="F87">
            <v>0</v>
          </cell>
          <cell r="G87">
            <v>0</v>
          </cell>
          <cell r="H87">
            <v>0</v>
          </cell>
          <cell r="I87">
            <v>8</v>
          </cell>
          <cell r="J87">
            <v>0</v>
          </cell>
          <cell r="K87">
            <v>0</v>
          </cell>
          <cell r="L87">
            <v>0</v>
          </cell>
          <cell r="M87">
            <v>7</v>
          </cell>
        </row>
        <row r="88">
          <cell r="B88">
            <v>7054</v>
          </cell>
          <cell r="C88" t="str">
            <v>Laurea</v>
          </cell>
          <cell r="D88" t="str">
            <v>SI</v>
          </cell>
          <cell r="E88" t="str">
            <v>ECONOMIA E COMMERCIO</v>
          </cell>
          <cell r="F88">
            <v>713</v>
          </cell>
          <cell r="G88">
            <v>647</v>
          </cell>
          <cell r="H88">
            <v>582</v>
          </cell>
          <cell r="I88">
            <v>587</v>
          </cell>
          <cell r="J88">
            <v>656</v>
          </cell>
          <cell r="K88">
            <v>563</v>
          </cell>
          <cell r="L88">
            <v>542</v>
          </cell>
          <cell r="M88">
            <v>555</v>
          </cell>
        </row>
        <row r="89">
          <cell r="B89">
            <v>7055</v>
          </cell>
          <cell r="C89" t="str">
            <v>Laurea</v>
          </cell>
          <cell r="D89" t="str">
            <v>SI</v>
          </cell>
          <cell r="E89" t="str">
            <v>SCIENZE STATISTICHE</v>
          </cell>
          <cell r="F89">
            <v>28</v>
          </cell>
          <cell r="G89">
            <v>33</v>
          </cell>
          <cell r="H89">
            <v>32</v>
          </cell>
          <cell r="I89">
            <v>28</v>
          </cell>
          <cell r="J89">
            <v>29</v>
          </cell>
          <cell r="K89">
            <v>32</v>
          </cell>
          <cell r="L89">
            <v>31</v>
          </cell>
          <cell r="M89">
            <v>25</v>
          </cell>
        </row>
        <row r="90">
          <cell r="B90">
            <v>8964</v>
          </cell>
          <cell r="C90" t="str">
            <v>Laurea magistrale</v>
          </cell>
          <cell r="D90" t="str">
            <v>SI</v>
          </cell>
          <cell r="E90" t="str">
            <v>ECONOMIA E COMMERCIO (Laurea Magistrale)</v>
          </cell>
          <cell r="F90">
            <v>0</v>
          </cell>
          <cell r="G90">
            <v>0</v>
          </cell>
          <cell r="H90">
            <v>46</v>
          </cell>
          <cell r="I90">
            <v>68</v>
          </cell>
          <cell r="J90">
            <v>0</v>
          </cell>
          <cell r="K90">
            <v>0</v>
          </cell>
          <cell r="L90">
            <v>46</v>
          </cell>
          <cell r="M90">
            <v>68</v>
          </cell>
        </row>
        <row r="91">
          <cell r="B91">
            <v>8054</v>
          </cell>
          <cell r="C91" t="str">
            <v>Laurea magistrale</v>
          </cell>
          <cell r="D91" t="str">
            <v>NO</v>
          </cell>
          <cell r="E91" t="str">
            <v>ECONOMIA E GESTIONE DELLE AZIENDE E DEI SISTEMI TURISTICI</v>
          </cell>
          <cell r="F91">
            <v>32</v>
          </cell>
          <cell r="G91">
            <v>43</v>
          </cell>
          <cell r="H91">
            <v>1</v>
          </cell>
          <cell r="I91">
            <v>0</v>
          </cell>
          <cell r="J91">
            <v>30</v>
          </cell>
          <cell r="K91">
            <v>42</v>
          </cell>
          <cell r="L91">
            <v>0</v>
          </cell>
          <cell r="M91">
            <v>0</v>
          </cell>
        </row>
        <row r="92">
          <cell r="B92">
            <v>8015</v>
          </cell>
          <cell r="C92" t="str">
            <v>Laurea magistrale</v>
          </cell>
          <cell r="D92" t="str">
            <v>SI</v>
          </cell>
          <cell r="E92" t="str">
            <v>ECONOMIA E STRATEGIE PER I MERCATI INTERNAZIONALI</v>
          </cell>
          <cell r="F92">
            <v>0</v>
          </cell>
          <cell r="G92">
            <v>0</v>
          </cell>
          <cell r="H92">
            <v>39</v>
          </cell>
          <cell r="I92">
            <v>24</v>
          </cell>
          <cell r="J92">
            <v>0</v>
          </cell>
          <cell r="K92">
            <v>0</v>
          </cell>
          <cell r="L92">
            <v>38</v>
          </cell>
          <cell r="M92">
            <v>23</v>
          </cell>
        </row>
        <row r="93">
          <cell r="B93">
            <v>8965</v>
          </cell>
          <cell r="C93" t="str">
            <v>Laurea magistrale</v>
          </cell>
          <cell r="D93" t="str">
            <v>SI</v>
          </cell>
          <cell r="E93" t="str">
            <v>STATISTICA E METODI PER L'ECONOMIA E LA FINANZA</v>
          </cell>
          <cell r="F93">
            <v>0</v>
          </cell>
          <cell r="G93">
            <v>0</v>
          </cell>
          <cell r="H93">
            <v>10</v>
          </cell>
          <cell r="I93">
            <v>23</v>
          </cell>
          <cell r="J93">
            <v>0</v>
          </cell>
          <cell r="K93">
            <v>0</v>
          </cell>
          <cell r="L93">
            <v>10</v>
          </cell>
          <cell r="M93">
            <v>23</v>
          </cell>
        </row>
        <row r="94">
          <cell r="B94">
            <v>8057</v>
          </cell>
          <cell r="C94" t="str">
            <v>Laurea magistrale</v>
          </cell>
          <cell r="D94" t="str">
            <v>NO</v>
          </cell>
          <cell r="E94" t="str">
            <v>STATISTICA PER LE DECISIONI FINANZIARIE E ATTUARIALI</v>
          </cell>
          <cell r="F94">
            <v>9</v>
          </cell>
          <cell r="G94">
            <v>6</v>
          </cell>
          <cell r="H94">
            <v>0</v>
          </cell>
          <cell r="I94">
            <v>0</v>
          </cell>
          <cell r="J94">
            <v>9</v>
          </cell>
          <cell r="K94">
            <v>6</v>
          </cell>
          <cell r="L94">
            <v>0</v>
          </cell>
          <cell r="M94">
            <v>0</v>
          </cell>
        </row>
        <row r="95">
          <cell r="B95">
            <v>7924</v>
          </cell>
          <cell r="C95" t="str">
            <v>Laurea</v>
          </cell>
          <cell r="D95" t="str">
            <v>SI</v>
          </cell>
          <cell r="E95" t="str">
            <v>SCIENZE DEL SERVIZIO SOCIALE</v>
          </cell>
          <cell r="F95">
            <v>544</v>
          </cell>
          <cell r="G95">
            <v>460</v>
          </cell>
          <cell r="H95">
            <v>616</v>
          </cell>
          <cell r="I95">
            <v>504</v>
          </cell>
          <cell r="J95">
            <v>543</v>
          </cell>
          <cell r="K95">
            <v>456</v>
          </cell>
          <cell r="L95">
            <v>609</v>
          </cell>
          <cell r="M95">
            <v>501</v>
          </cell>
        </row>
        <row r="96">
          <cell r="B96">
            <v>7922</v>
          </cell>
          <cell r="C96" t="str">
            <v>Laurea</v>
          </cell>
          <cell r="D96" t="str">
            <v>SI</v>
          </cell>
          <cell r="E96" t="str">
            <v>SCIENZE DELLA AMMINISTRAZIONE PUBBLICA E PRIVATA</v>
          </cell>
          <cell r="F96">
            <v>190</v>
          </cell>
          <cell r="G96">
            <v>124</v>
          </cell>
          <cell r="H96">
            <v>103</v>
          </cell>
          <cell r="I96">
            <v>102</v>
          </cell>
          <cell r="J96">
            <v>186</v>
          </cell>
          <cell r="K96">
            <v>119</v>
          </cell>
          <cell r="L96">
            <v>96</v>
          </cell>
          <cell r="M96">
            <v>89</v>
          </cell>
        </row>
        <row r="97">
          <cell r="B97">
            <v>7923</v>
          </cell>
          <cell r="C97" t="str">
            <v>Laurea</v>
          </cell>
          <cell r="D97" t="str">
            <v>SI</v>
          </cell>
          <cell r="E97" t="str">
            <v>SCIENZE POLITICHE RELAZIONI INTERNAZIONALI E STUDI EUROPEI</v>
          </cell>
          <cell r="F97">
            <v>183</v>
          </cell>
          <cell r="G97">
            <v>144</v>
          </cell>
          <cell r="H97">
            <v>159</v>
          </cell>
          <cell r="I97">
            <v>188</v>
          </cell>
          <cell r="J97">
            <v>175</v>
          </cell>
          <cell r="K97">
            <v>137</v>
          </cell>
          <cell r="L97">
            <v>156</v>
          </cell>
          <cell r="M97">
            <v>180</v>
          </cell>
        </row>
        <row r="98">
          <cell r="B98">
            <v>8914</v>
          </cell>
          <cell r="C98" t="str">
            <v>Laurea magistrale</v>
          </cell>
          <cell r="D98" t="str">
            <v>SI</v>
          </cell>
          <cell r="E98" t="str">
            <v>PROGETTAZIONE DELLE POLITICHE DI INCLUSIONE SOCIALE</v>
          </cell>
          <cell r="F98">
            <v>41</v>
          </cell>
          <cell r="G98">
            <v>61</v>
          </cell>
          <cell r="H98">
            <v>101</v>
          </cell>
          <cell r="I98">
            <v>47</v>
          </cell>
          <cell r="J98">
            <v>40</v>
          </cell>
          <cell r="K98">
            <v>61</v>
          </cell>
          <cell r="L98">
            <v>101</v>
          </cell>
          <cell r="M98">
            <v>48</v>
          </cell>
        </row>
        <row r="99">
          <cell r="B99">
            <v>8912</v>
          </cell>
          <cell r="C99" t="str">
            <v>Laurea magistrale</v>
          </cell>
          <cell r="D99" t="str">
            <v>SI</v>
          </cell>
          <cell r="E99" t="str">
            <v>RELAZIONI INTERNAZIONALI</v>
          </cell>
          <cell r="F99">
            <v>33</v>
          </cell>
          <cell r="G99">
            <v>48</v>
          </cell>
          <cell r="H99">
            <v>30</v>
          </cell>
          <cell r="I99">
            <v>35</v>
          </cell>
          <cell r="J99">
            <v>33</v>
          </cell>
          <cell r="K99">
            <v>46</v>
          </cell>
          <cell r="L99">
            <v>30</v>
          </cell>
          <cell r="M99">
            <v>35</v>
          </cell>
        </row>
        <row r="100">
          <cell r="B100">
            <v>8913</v>
          </cell>
          <cell r="C100" t="str">
            <v>Laurea magistrale</v>
          </cell>
          <cell r="D100" t="str">
            <v>SI</v>
          </cell>
          <cell r="E100" t="str">
            <v>SCIENZE DELLE AMMINISTRAZIONI</v>
          </cell>
          <cell r="F100">
            <v>56</v>
          </cell>
          <cell r="G100">
            <v>61</v>
          </cell>
          <cell r="H100">
            <v>73</v>
          </cell>
          <cell r="I100">
            <v>54</v>
          </cell>
          <cell r="J100">
            <v>56</v>
          </cell>
          <cell r="K100">
            <v>61</v>
          </cell>
          <cell r="L100">
            <v>73</v>
          </cell>
          <cell r="M100">
            <v>52</v>
          </cell>
        </row>
        <row r="101">
          <cell r="B101">
            <v>7462</v>
          </cell>
          <cell r="C101" t="str">
            <v>Laurea</v>
          </cell>
          <cell r="D101" t="str">
            <v>SI</v>
          </cell>
          <cell r="E101" t="str">
            <v>ASSISTENZA SANITARIA</v>
          </cell>
          <cell r="F101">
            <v>11</v>
          </cell>
          <cell r="G101">
            <v>19</v>
          </cell>
          <cell r="H101">
            <v>20</v>
          </cell>
          <cell r="I101">
            <v>19</v>
          </cell>
          <cell r="J101">
            <v>11</v>
          </cell>
          <cell r="K101">
            <v>16</v>
          </cell>
          <cell r="L101">
            <v>19</v>
          </cell>
          <cell r="M101">
            <v>24</v>
          </cell>
        </row>
        <row r="102">
          <cell r="B102">
            <v>7463</v>
          </cell>
          <cell r="C102" t="str">
            <v>Laurea</v>
          </cell>
          <cell r="D102" t="str">
            <v>SI</v>
          </cell>
          <cell r="E102" t="str">
            <v>DIETISTICA</v>
          </cell>
          <cell r="F102">
            <v>14</v>
          </cell>
          <cell r="G102">
            <v>13</v>
          </cell>
          <cell r="H102">
            <v>10</v>
          </cell>
          <cell r="I102">
            <v>11</v>
          </cell>
          <cell r="J102">
            <v>12</v>
          </cell>
          <cell r="K102">
            <v>12</v>
          </cell>
          <cell r="L102">
            <v>9</v>
          </cell>
          <cell r="M102">
            <v>7</v>
          </cell>
        </row>
        <row r="103">
          <cell r="B103">
            <v>7464</v>
          </cell>
          <cell r="C103" t="str">
            <v>Laurea</v>
          </cell>
          <cell r="D103" t="str">
            <v>SI</v>
          </cell>
          <cell r="E103" t="str">
            <v>EDUCAZIONE PROFESSIONALE</v>
          </cell>
          <cell r="F103">
            <v>31</v>
          </cell>
          <cell r="G103">
            <v>34</v>
          </cell>
          <cell r="H103">
            <v>33</v>
          </cell>
          <cell r="I103">
            <v>26</v>
          </cell>
          <cell r="J103">
            <v>30</v>
          </cell>
          <cell r="K103">
            <v>31</v>
          </cell>
          <cell r="L103">
            <v>32</v>
          </cell>
          <cell r="M103">
            <v>25</v>
          </cell>
        </row>
        <row r="104">
          <cell r="B104">
            <v>7465</v>
          </cell>
          <cell r="C104" t="str">
            <v>Laurea</v>
          </cell>
          <cell r="D104" t="str">
            <v>SI</v>
          </cell>
          <cell r="E104" t="str">
            <v>FISIOTERAPIA</v>
          </cell>
          <cell r="F104">
            <v>105</v>
          </cell>
          <cell r="G104">
            <v>122</v>
          </cell>
          <cell r="H104">
            <v>123</v>
          </cell>
          <cell r="I104">
            <v>133</v>
          </cell>
          <cell r="J104">
            <v>87</v>
          </cell>
          <cell r="K104">
            <v>102</v>
          </cell>
          <cell r="L104">
            <v>105</v>
          </cell>
          <cell r="M104">
            <v>103</v>
          </cell>
        </row>
        <row r="105">
          <cell r="B105">
            <v>7466</v>
          </cell>
          <cell r="C105" t="str">
            <v>Laurea</v>
          </cell>
          <cell r="D105" t="str">
            <v>SI</v>
          </cell>
          <cell r="E105" t="str">
            <v>IGIENE DENTALE</v>
          </cell>
          <cell r="F105">
            <v>0</v>
          </cell>
          <cell r="G105">
            <v>15</v>
          </cell>
          <cell r="H105">
            <v>16</v>
          </cell>
          <cell r="I105">
            <v>10</v>
          </cell>
          <cell r="J105">
            <v>0</v>
          </cell>
          <cell r="K105">
            <v>14</v>
          </cell>
          <cell r="L105">
            <v>12</v>
          </cell>
          <cell r="M105">
            <v>9</v>
          </cell>
        </row>
        <row r="106">
          <cell r="B106">
            <v>7467</v>
          </cell>
          <cell r="C106" t="str">
            <v>Laurea</v>
          </cell>
          <cell r="D106" t="str">
            <v>SI</v>
          </cell>
          <cell r="E106" t="str">
            <v>INFERMIERISTICA</v>
          </cell>
          <cell r="F106">
            <v>410</v>
          </cell>
          <cell r="G106">
            <v>370</v>
          </cell>
          <cell r="H106">
            <v>419</v>
          </cell>
          <cell r="I106">
            <v>449</v>
          </cell>
          <cell r="J106">
            <v>362</v>
          </cell>
          <cell r="K106">
            <v>332</v>
          </cell>
          <cell r="L106">
            <v>376</v>
          </cell>
          <cell r="M106">
            <v>426</v>
          </cell>
        </row>
        <row r="107">
          <cell r="B107">
            <v>7468</v>
          </cell>
          <cell r="C107" t="str">
            <v>Laurea</v>
          </cell>
          <cell r="D107" t="str">
            <v>SI</v>
          </cell>
          <cell r="E107" t="str">
            <v>LOGOPEDIA</v>
          </cell>
          <cell r="F107">
            <v>19</v>
          </cell>
          <cell r="G107">
            <v>19</v>
          </cell>
          <cell r="H107">
            <v>21</v>
          </cell>
          <cell r="I107">
            <v>21</v>
          </cell>
          <cell r="J107">
            <v>11</v>
          </cell>
          <cell r="K107">
            <v>12</v>
          </cell>
          <cell r="L107">
            <v>16</v>
          </cell>
          <cell r="M107">
            <v>14</v>
          </cell>
        </row>
        <row r="108">
          <cell r="B108">
            <v>7469</v>
          </cell>
          <cell r="C108" t="str">
            <v>Laurea</v>
          </cell>
          <cell r="D108" t="str">
            <v>SI</v>
          </cell>
          <cell r="E108" t="str">
            <v>ORTOTTICA ED ASSISTENZA OFTALMOLOGICA</v>
          </cell>
          <cell r="F108">
            <v>8</v>
          </cell>
          <cell r="G108">
            <v>9</v>
          </cell>
          <cell r="H108">
            <v>10</v>
          </cell>
          <cell r="I108">
            <v>10</v>
          </cell>
          <cell r="J108">
            <v>7</v>
          </cell>
          <cell r="K108">
            <v>7</v>
          </cell>
          <cell r="L108">
            <v>10</v>
          </cell>
          <cell r="M108">
            <v>7</v>
          </cell>
        </row>
        <row r="109">
          <cell r="B109">
            <v>7470</v>
          </cell>
          <cell r="C109" t="str">
            <v>Laurea</v>
          </cell>
          <cell r="D109" t="str">
            <v>SI</v>
          </cell>
          <cell r="E109" t="str">
            <v>OSTETRICIA</v>
          </cell>
          <cell r="F109">
            <v>29</v>
          </cell>
          <cell r="G109">
            <v>18</v>
          </cell>
          <cell r="H109">
            <v>20</v>
          </cell>
          <cell r="I109">
            <v>14</v>
          </cell>
          <cell r="J109">
            <v>26</v>
          </cell>
          <cell r="K109">
            <v>16</v>
          </cell>
          <cell r="L109">
            <v>17</v>
          </cell>
          <cell r="M109">
            <v>8</v>
          </cell>
        </row>
        <row r="110">
          <cell r="B110">
            <v>7597</v>
          </cell>
          <cell r="C110" t="str">
            <v>Laurea</v>
          </cell>
          <cell r="D110" t="str">
            <v>SI</v>
          </cell>
          <cell r="E110" t="str">
            <v>SCIENZE DELLE ATTIVITA' MOTORIE E SPORTIVE</v>
          </cell>
          <cell r="F110">
            <v>49</v>
          </cell>
          <cell r="G110">
            <v>83</v>
          </cell>
          <cell r="H110">
            <v>76</v>
          </cell>
          <cell r="I110">
            <v>70</v>
          </cell>
          <cell r="J110">
            <v>45</v>
          </cell>
          <cell r="K110">
            <v>80</v>
          </cell>
          <cell r="L110">
            <v>72</v>
          </cell>
          <cell r="M110">
            <v>76</v>
          </cell>
        </row>
        <row r="111">
          <cell r="B111">
            <v>7474</v>
          </cell>
          <cell r="C111" t="str">
            <v>Laurea</v>
          </cell>
          <cell r="D111" t="str">
            <v>SI</v>
          </cell>
          <cell r="E111" t="str">
            <v>TECNICA DELLA RIABILITAZIONE PSICHIATRICA</v>
          </cell>
          <cell r="F111">
            <v>13</v>
          </cell>
          <cell r="G111">
            <v>17</v>
          </cell>
          <cell r="H111">
            <v>18</v>
          </cell>
          <cell r="I111">
            <v>17</v>
          </cell>
          <cell r="J111">
            <v>12</v>
          </cell>
          <cell r="K111">
            <v>17</v>
          </cell>
          <cell r="L111">
            <v>17</v>
          </cell>
          <cell r="M111">
            <v>15</v>
          </cell>
        </row>
        <row r="112">
          <cell r="B112">
            <v>7471</v>
          </cell>
          <cell r="C112" t="str">
            <v>Laurea</v>
          </cell>
          <cell r="D112" t="str">
            <v>SI</v>
          </cell>
          <cell r="E112" t="str">
            <v>TECNICHE AUDIOMETRICHE</v>
          </cell>
          <cell r="F112">
            <v>10</v>
          </cell>
          <cell r="G112">
            <v>0</v>
          </cell>
          <cell r="H112">
            <v>10</v>
          </cell>
          <cell r="I112">
            <v>9</v>
          </cell>
          <cell r="J112">
            <v>8</v>
          </cell>
          <cell r="K112">
            <v>0</v>
          </cell>
          <cell r="L112">
            <v>8</v>
          </cell>
          <cell r="M112">
            <v>10</v>
          </cell>
        </row>
        <row r="113">
          <cell r="B113">
            <v>7472</v>
          </cell>
          <cell r="C113" t="str">
            <v>Laurea</v>
          </cell>
          <cell r="D113" t="str">
            <v>SI</v>
          </cell>
          <cell r="E113" t="str">
            <v>TECNICHE AUDIOPROTESICHE </v>
          </cell>
          <cell r="F113">
            <v>20</v>
          </cell>
          <cell r="G113">
            <v>23</v>
          </cell>
          <cell r="H113">
            <v>20</v>
          </cell>
          <cell r="I113">
            <v>20</v>
          </cell>
          <cell r="J113">
            <v>15</v>
          </cell>
          <cell r="K113">
            <v>20</v>
          </cell>
          <cell r="L113">
            <v>18</v>
          </cell>
          <cell r="M113">
            <v>18</v>
          </cell>
        </row>
        <row r="114">
          <cell r="B114">
            <v>7473</v>
          </cell>
          <cell r="C114" t="str">
            <v>Laurea</v>
          </cell>
          <cell r="D114" t="str">
            <v>SI</v>
          </cell>
          <cell r="E114" t="str">
            <v>TECNICHE DELLA PREV.NELL'AMBIENTE E NEI LUOGHI DI LAVORO</v>
          </cell>
          <cell r="F114">
            <v>29</v>
          </cell>
          <cell r="G114">
            <v>33</v>
          </cell>
          <cell r="H114">
            <v>37</v>
          </cell>
          <cell r="I114">
            <v>39</v>
          </cell>
          <cell r="J114">
            <v>25</v>
          </cell>
          <cell r="K114">
            <v>31</v>
          </cell>
          <cell r="L114">
            <v>36</v>
          </cell>
          <cell r="M114">
            <v>33</v>
          </cell>
        </row>
        <row r="115">
          <cell r="B115">
            <v>7475</v>
          </cell>
          <cell r="C115" t="str">
            <v>Laurea</v>
          </cell>
          <cell r="D115" t="str">
            <v>SI</v>
          </cell>
          <cell r="E115" t="str">
            <v>TECNICHE DI FISIOPATOLOGIA CARDIOCIRCOLATORIA E PERFUSIONE CARDIOVASCOLARE</v>
          </cell>
          <cell r="F115">
            <v>0</v>
          </cell>
          <cell r="G115">
            <v>0</v>
          </cell>
          <cell r="H115">
            <v>10</v>
          </cell>
          <cell r="I115">
            <v>10</v>
          </cell>
          <cell r="J115">
            <v>0</v>
          </cell>
          <cell r="K115">
            <v>0</v>
          </cell>
          <cell r="L115">
            <v>9</v>
          </cell>
          <cell r="M115">
            <v>11</v>
          </cell>
        </row>
        <row r="116">
          <cell r="B116">
            <v>7476</v>
          </cell>
          <cell r="C116" t="str">
            <v>Laurea</v>
          </cell>
          <cell r="D116" t="str">
            <v>SI</v>
          </cell>
          <cell r="E116" t="str">
            <v>TECNICHE DI LABORATORIO BIOMEDICO</v>
          </cell>
          <cell r="F116">
            <v>24</v>
          </cell>
          <cell r="G116">
            <v>19</v>
          </cell>
          <cell r="H116">
            <v>21</v>
          </cell>
          <cell r="I116">
            <v>22</v>
          </cell>
          <cell r="J116">
            <v>19</v>
          </cell>
          <cell r="K116">
            <v>19</v>
          </cell>
          <cell r="L116">
            <v>18</v>
          </cell>
          <cell r="M116">
            <v>15</v>
          </cell>
        </row>
        <row r="117">
          <cell r="B117">
            <v>7477</v>
          </cell>
          <cell r="C117" t="str">
            <v>Laurea</v>
          </cell>
          <cell r="D117" t="str">
            <v>SI</v>
          </cell>
          <cell r="E117" t="str">
            <v>TECNICHE DI NEUROFISIOPATOLOGIA</v>
          </cell>
          <cell r="F117">
            <v>8</v>
          </cell>
          <cell r="G117">
            <v>10</v>
          </cell>
          <cell r="H117">
            <v>10</v>
          </cell>
          <cell r="I117">
            <v>9</v>
          </cell>
          <cell r="J117">
            <v>7</v>
          </cell>
          <cell r="K117">
            <v>10</v>
          </cell>
          <cell r="L117">
            <v>9</v>
          </cell>
          <cell r="M117">
            <v>9</v>
          </cell>
        </row>
        <row r="118">
          <cell r="B118">
            <v>7478</v>
          </cell>
          <cell r="C118" t="str">
            <v>Laurea</v>
          </cell>
          <cell r="D118" t="str">
            <v>SI</v>
          </cell>
          <cell r="E118" t="str">
            <v>TECNICHE DI RADIOLOGIA MEDICA, PER IMMAGINI E RADIOTERAPIA</v>
          </cell>
          <cell r="F118">
            <v>0</v>
          </cell>
          <cell r="G118">
            <v>0</v>
          </cell>
          <cell r="H118">
            <v>9</v>
          </cell>
          <cell r="I118">
            <v>9</v>
          </cell>
          <cell r="J118">
            <v>0</v>
          </cell>
          <cell r="K118">
            <v>0</v>
          </cell>
          <cell r="L118">
            <v>8</v>
          </cell>
          <cell r="M118">
            <v>9</v>
          </cell>
        </row>
        <row r="119">
          <cell r="B119">
            <v>8465</v>
          </cell>
          <cell r="C119" t="str">
            <v>Laurea magistrale</v>
          </cell>
          <cell r="D119" t="str">
            <v>SI</v>
          </cell>
          <cell r="E119" t="str">
            <v>SCIENZE DELLE PROFESSIONI SANITARIE DELLA PREVENZIONE</v>
          </cell>
          <cell r="F119">
            <v>0</v>
          </cell>
          <cell r="G119">
            <v>29</v>
          </cell>
          <cell r="H119">
            <v>20</v>
          </cell>
          <cell r="I119">
            <v>20</v>
          </cell>
          <cell r="J119">
            <v>0</v>
          </cell>
          <cell r="K119">
            <v>28</v>
          </cell>
          <cell r="L119">
            <v>20</v>
          </cell>
          <cell r="M119">
            <v>20</v>
          </cell>
        </row>
        <row r="120">
          <cell r="B120">
            <v>8464</v>
          </cell>
          <cell r="C120" t="str">
            <v>Laurea magistrale</v>
          </cell>
          <cell r="D120" t="str">
            <v>SI</v>
          </cell>
          <cell r="E120" t="str">
            <v>SCIENZE INFERMIERISTICHE ED OSTETRICHE</v>
          </cell>
          <cell r="F120">
            <v>10</v>
          </cell>
          <cell r="G120">
            <v>23</v>
          </cell>
          <cell r="H120">
            <v>20</v>
          </cell>
          <cell r="I120">
            <v>21</v>
          </cell>
          <cell r="J120">
            <v>10</v>
          </cell>
          <cell r="K120">
            <v>23</v>
          </cell>
          <cell r="L120">
            <v>20</v>
          </cell>
          <cell r="M120">
            <v>20</v>
          </cell>
        </row>
        <row r="121">
          <cell r="B121">
            <v>8462</v>
          </cell>
          <cell r="C121" t="str">
            <v>Laurea magistrale Ciclo Unico 6 anni</v>
          </cell>
          <cell r="D121" t="str">
            <v>SI</v>
          </cell>
          <cell r="E121" t="str">
            <v>MEDICINA E CHIRURGIA</v>
          </cell>
          <cell r="F121">
            <v>347</v>
          </cell>
          <cell r="G121">
            <v>299</v>
          </cell>
          <cell r="H121">
            <v>343</v>
          </cell>
          <cell r="I121">
            <v>799</v>
          </cell>
          <cell r="J121">
            <v>268</v>
          </cell>
          <cell r="K121">
            <v>255</v>
          </cell>
          <cell r="L121">
            <v>266</v>
          </cell>
          <cell r="M121">
            <v>629</v>
          </cell>
        </row>
        <row r="122">
          <cell r="B122">
            <v>8466</v>
          </cell>
          <cell r="C122" t="str">
            <v>Laurea magistrale Ciclo Unico 6 anni</v>
          </cell>
          <cell r="D122" t="str">
            <v>SI</v>
          </cell>
          <cell r="E122" t="str">
            <v>MEDICINA E CHIRURGIA - BARI ENGLISH MEDICAL CURRICULUM</v>
          </cell>
          <cell r="F122">
            <v>0</v>
          </cell>
          <cell r="G122">
            <v>30</v>
          </cell>
          <cell r="H122">
            <v>31</v>
          </cell>
          <cell r="I122">
            <v>28</v>
          </cell>
          <cell r="J122">
            <v>0</v>
          </cell>
          <cell r="K122">
            <v>26</v>
          </cell>
          <cell r="L122">
            <v>28</v>
          </cell>
          <cell r="M122">
            <v>22</v>
          </cell>
        </row>
        <row r="123">
          <cell r="B123">
            <v>8463</v>
          </cell>
          <cell r="C123" t="str">
            <v>Laurea magistrale Ciclo Unico 6 anni</v>
          </cell>
          <cell r="D123" t="str">
            <v>SI</v>
          </cell>
          <cell r="E123" t="str">
            <v>ODONTOIATRIA E PROTESI DENTARIA</v>
          </cell>
          <cell r="F123">
            <v>21</v>
          </cell>
          <cell r="G123">
            <v>20</v>
          </cell>
          <cell r="H123">
            <v>21</v>
          </cell>
          <cell r="I123">
            <v>52</v>
          </cell>
          <cell r="J123">
            <v>39</v>
          </cell>
          <cell r="K123">
            <v>23</v>
          </cell>
          <cell r="L123">
            <v>18</v>
          </cell>
          <cell r="M123">
            <v>54</v>
          </cell>
        </row>
        <row r="124">
          <cell r="B124">
            <v>7053</v>
          </cell>
          <cell r="C124" t="str">
            <v>Laurea</v>
          </cell>
          <cell r="D124" t="str">
            <v>SI</v>
          </cell>
          <cell r="E124" t="str">
            <v>ECONOMIA AZIENDALE</v>
          </cell>
          <cell r="F124">
            <v>416</v>
          </cell>
          <cell r="G124">
            <v>376</v>
          </cell>
          <cell r="H124">
            <v>384</v>
          </cell>
          <cell r="I124">
            <v>319</v>
          </cell>
          <cell r="J124">
            <v>342</v>
          </cell>
          <cell r="K124">
            <v>323</v>
          </cell>
          <cell r="L124">
            <v>343</v>
          </cell>
          <cell r="M124">
            <v>297</v>
          </cell>
        </row>
        <row r="125">
          <cell r="B125">
            <v>7122</v>
          </cell>
          <cell r="C125" t="str">
            <v>Laurea</v>
          </cell>
          <cell r="D125" t="str">
            <v>SI</v>
          </cell>
          <cell r="E125" t="str">
            <v>ECONOMIA AZIENDALE (BRINDISI)</v>
          </cell>
          <cell r="F125">
            <v>148</v>
          </cell>
          <cell r="G125">
            <v>170</v>
          </cell>
          <cell r="H125">
            <v>147</v>
          </cell>
          <cell r="I125">
            <v>112</v>
          </cell>
          <cell r="J125">
            <v>132</v>
          </cell>
          <cell r="K125">
            <v>149</v>
          </cell>
          <cell r="L125">
            <v>140</v>
          </cell>
          <cell r="M125">
            <v>105</v>
          </cell>
        </row>
        <row r="126">
          <cell r="B126">
            <v>7052</v>
          </cell>
          <cell r="C126" t="str">
            <v>Laurea</v>
          </cell>
          <cell r="D126" t="str">
            <v>SI</v>
          </cell>
          <cell r="E126" t="str">
            <v>MARKETING E COMUNICAZIONE D'AZIENDA</v>
          </cell>
          <cell r="F126">
            <v>469</v>
          </cell>
          <cell r="G126">
            <v>446</v>
          </cell>
          <cell r="H126">
            <v>394</v>
          </cell>
          <cell r="I126">
            <v>400</v>
          </cell>
          <cell r="J126">
            <v>421</v>
          </cell>
          <cell r="K126">
            <v>398</v>
          </cell>
          <cell r="L126">
            <v>364</v>
          </cell>
          <cell r="M126">
            <v>366</v>
          </cell>
        </row>
        <row r="127">
          <cell r="B127">
            <v>8053</v>
          </cell>
          <cell r="C127" t="str">
            <v>Laurea magistrale</v>
          </cell>
          <cell r="D127" t="str">
            <v>SI</v>
          </cell>
          <cell r="E127" t="str">
            <v>CONSULENZA PROFESSIONALE PER LE AZIENDE</v>
          </cell>
          <cell r="F127">
            <v>114</v>
          </cell>
          <cell r="G127">
            <v>113</v>
          </cell>
          <cell r="H127">
            <v>117</v>
          </cell>
          <cell r="I127">
            <v>104</v>
          </cell>
          <cell r="J127">
            <v>103</v>
          </cell>
          <cell r="K127">
            <v>109</v>
          </cell>
          <cell r="L127">
            <v>110</v>
          </cell>
          <cell r="M127">
            <v>99</v>
          </cell>
        </row>
        <row r="128">
          <cell r="B128">
            <v>8058</v>
          </cell>
          <cell r="C128" t="str">
            <v>Laurea magistrale</v>
          </cell>
          <cell r="D128" t="str">
            <v>NO</v>
          </cell>
          <cell r="E128" t="str">
            <v>ECONOMIA DEGLI INTERMEDIARI E DEI MERCATI FINANZIARI</v>
          </cell>
          <cell r="F128">
            <v>61</v>
          </cell>
          <cell r="G128">
            <v>36</v>
          </cell>
          <cell r="H128">
            <v>0</v>
          </cell>
          <cell r="I128">
            <v>0</v>
          </cell>
          <cell r="J128">
            <v>60</v>
          </cell>
          <cell r="K128">
            <v>36</v>
          </cell>
          <cell r="L128">
            <v>0</v>
          </cell>
          <cell r="M128">
            <v>0</v>
          </cell>
        </row>
        <row r="129">
          <cell r="B129">
            <v>8967</v>
          </cell>
          <cell r="C129" t="str">
            <v>Laurea magistrale</v>
          </cell>
          <cell r="D129" t="str">
            <v>NO</v>
          </cell>
          <cell r="E129" t="str">
            <v>ECONOMIA E GESTIONE DELLE AZIENDE E DEI SERVIZI TURISTICI</v>
          </cell>
          <cell r="F129">
            <v>0</v>
          </cell>
          <cell r="G129">
            <v>0</v>
          </cell>
          <cell r="H129">
            <v>16</v>
          </cell>
          <cell r="I129">
            <v>23</v>
          </cell>
          <cell r="J129">
            <v>0</v>
          </cell>
          <cell r="K129">
            <v>0</v>
          </cell>
          <cell r="L129">
            <v>16</v>
          </cell>
          <cell r="M129">
            <v>23</v>
          </cell>
        </row>
        <row r="130">
          <cell r="B130">
            <v>8055</v>
          </cell>
          <cell r="C130" t="str">
            <v>Laurea magistrale</v>
          </cell>
          <cell r="D130" t="str">
            <v>SI</v>
          </cell>
          <cell r="E130" t="str">
            <v>ECONOMIA E MANAGEMENT</v>
          </cell>
          <cell r="F130">
            <v>175</v>
          </cell>
          <cell r="G130">
            <v>121</v>
          </cell>
          <cell r="H130">
            <v>124</v>
          </cell>
          <cell r="I130">
            <v>153</v>
          </cell>
          <cell r="J130">
            <v>175</v>
          </cell>
          <cell r="K130">
            <v>122</v>
          </cell>
          <cell r="L130">
            <v>126</v>
          </cell>
          <cell r="M130">
            <v>155</v>
          </cell>
        </row>
        <row r="131">
          <cell r="B131">
            <v>8056</v>
          </cell>
          <cell r="C131" t="str">
            <v>Laurea magistrale</v>
          </cell>
          <cell r="D131" t="str">
            <v>SI</v>
          </cell>
          <cell r="E131" t="str">
            <v>MARKETING</v>
          </cell>
          <cell r="F131">
            <v>82</v>
          </cell>
          <cell r="G131">
            <v>81</v>
          </cell>
          <cell r="H131">
            <v>65</v>
          </cell>
          <cell r="I131">
            <v>66</v>
          </cell>
          <cell r="J131">
            <v>76</v>
          </cell>
          <cell r="K131">
            <v>75</v>
          </cell>
          <cell r="L131">
            <v>64</v>
          </cell>
          <cell r="M131">
            <v>70</v>
          </cell>
        </row>
        <row r="133">
          <cell r="F133">
            <v>13979</v>
          </cell>
          <cell r="G133">
            <v>13337</v>
          </cell>
          <cell r="H133">
            <v>12834</v>
          </cell>
          <cell r="I133">
            <v>12391</v>
          </cell>
          <cell r="J133">
            <v>13402</v>
          </cell>
          <cell r="K133">
            <v>12786</v>
          </cell>
          <cell r="L133">
            <v>12362</v>
          </cell>
          <cell r="M133">
            <v>12064</v>
          </cell>
        </row>
      </sheetData>
      <sheetData sheetId="4">
        <row r="4">
          <cell r="B4">
            <v>7742</v>
          </cell>
          <cell r="C4" t="str">
            <v>Laurea</v>
          </cell>
          <cell r="D4" t="str">
            <v>SI</v>
          </cell>
          <cell r="E4" t="str">
            <v>SCIENZE BIOLOGICHE</v>
          </cell>
          <cell r="F4">
            <v>30</v>
          </cell>
          <cell r="G4">
            <v>79</v>
          </cell>
          <cell r="H4">
            <v>65</v>
          </cell>
          <cell r="I4">
            <v>11</v>
          </cell>
          <cell r="J4">
            <v>0</v>
          </cell>
          <cell r="K4">
            <v>185</v>
          </cell>
          <cell r="L4">
            <v>1</v>
          </cell>
          <cell r="M4">
            <v>37</v>
          </cell>
          <cell r="N4">
            <v>83</v>
          </cell>
          <cell r="O4">
            <v>82</v>
          </cell>
          <cell r="P4">
            <v>10</v>
          </cell>
          <cell r="Q4">
            <v>0</v>
          </cell>
          <cell r="R4">
            <v>212</v>
          </cell>
          <cell r="S4">
            <v>2</v>
          </cell>
          <cell r="T4">
            <v>23</v>
          </cell>
          <cell r="U4">
            <v>85</v>
          </cell>
          <cell r="V4">
            <v>73</v>
          </cell>
          <cell r="W4">
            <v>9</v>
          </cell>
          <cell r="X4">
            <v>0</v>
          </cell>
          <cell r="Y4">
            <v>190</v>
          </cell>
          <cell r="Z4">
            <v>0</v>
          </cell>
          <cell r="AA4">
            <v>25</v>
          </cell>
          <cell r="AB4">
            <v>91</v>
          </cell>
          <cell r="AC4">
            <v>72</v>
          </cell>
          <cell r="AD4">
            <v>14</v>
          </cell>
          <cell r="AE4">
            <v>0</v>
          </cell>
          <cell r="AF4">
            <v>202</v>
          </cell>
          <cell r="AG4">
            <v>2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  <cell r="E5" t="str">
            <v>SCIENZE DELLA NATURA</v>
          </cell>
          <cell r="F5">
            <v>23</v>
          </cell>
          <cell r="G5">
            <v>75</v>
          </cell>
          <cell r="H5">
            <v>69</v>
          </cell>
          <cell r="I5">
            <v>8</v>
          </cell>
          <cell r="J5">
            <v>0</v>
          </cell>
          <cell r="K5">
            <v>175</v>
          </cell>
          <cell r="L5">
            <v>4</v>
          </cell>
          <cell r="M5">
            <v>26</v>
          </cell>
          <cell r="N5">
            <v>61</v>
          </cell>
          <cell r="O5">
            <v>47</v>
          </cell>
          <cell r="P5">
            <v>5</v>
          </cell>
          <cell r="Q5">
            <v>0</v>
          </cell>
          <cell r="R5">
            <v>139</v>
          </cell>
          <cell r="S5">
            <v>0</v>
          </cell>
          <cell r="T5">
            <v>6</v>
          </cell>
          <cell r="U5">
            <v>9</v>
          </cell>
          <cell r="V5">
            <v>10</v>
          </cell>
          <cell r="W5">
            <v>1</v>
          </cell>
          <cell r="X5">
            <v>0</v>
          </cell>
          <cell r="Y5">
            <v>26</v>
          </cell>
          <cell r="Z5">
            <v>0</v>
          </cell>
          <cell r="AA5">
            <v>23</v>
          </cell>
          <cell r="AB5">
            <v>51</v>
          </cell>
          <cell r="AC5">
            <v>44</v>
          </cell>
          <cell r="AD5">
            <v>16</v>
          </cell>
          <cell r="AE5">
            <v>0</v>
          </cell>
          <cell r="AF5">
            <v>134</v>
          </cell>
          <cell r="AG5">
            <v>0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  <cell r="E6" t="str">
            <v>BIOLOGIA AMBIENTALE</v>
          </cell>
          <cell r="F6">
            <v>4</v>
          </cell>
          <cell r="G6">
            <v>5</v>
          </cell>
          <cell r="H6">
            <v>1</v>
          </cell>
          <cell r="I6">
            <v>0</v>
          </cell>
          <cell r="J6">
            <v>0</v>
          </cell>
          <cell r="K6">
            <v>10</v>
          </cell>
          <cell r="L6">
            <v>0</v>
          </cell>
          <cell r="M6">
            <v>5</v>
          </cell>
          <cell r="N6">
            <v>5</v>
          </cell>
          <cell r="O6">
            <v>2</v>
          </cell>
          <cell r="P6">
            <v>0</v>
          </cell>
          <cell r="Q6">
            <v>0</v>
          </cell>
          <cell r="R6">
            <v>12</v>
          </cell>
          <cell r="S6">
            <v>0</v>
          </cell>
          <cell r="T6">
            <v>1</v>
          </cell>
          <cell r="U6">
            <v>3</v>
          </cell>
          <cell r="V6">
            <v>7</v>
          </cell>
          <cell r="W6">
            <v>0</v>
          </cell>
          <cell r="X6">
            <v>0</v>
          </cell>
          <cell r="Y6">
            <v>11</v>
          </cell>
          <cell r="Z6">
            <v>0</v>
          </cell>
          <cell r="AA6">
            <v>5</v>
          </cell>
          <cell r="AB6">
            <v>5</v>
          </cell>
          <cell r="AC6">
            <v>6</v>
          </cell>
          <cell r="AD6">
            <v>2</v>
          </cell>
          <cell r="AE6">
            <v>0</v>
          </cell>
          <cell r="AF6">
            <v>18</v>
          </cell>
          <cell r="AG6">
            <v>0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  <cell r="E7" t="str">
            <v>SCIENZE DELLA NATURA</v>
          </cell>
          <cell r="F7">
            <v>3</v>
          </cell>
          <cell r="G7">
            <v>5</v>
          </cell>
          <cell r="H7">
            <v>2</v>
          </cell>
          <cell r="I7">
            <v>1</v>
          </cell>
          <cell r="J7">
            <v>0</v>
          </cell>
          <cell r="K7">
            <v>11</v>
          </cell>
          <cell r="L7">
            <v>0</v>
          </cell>
          <cell r="M7">
            <v>0</v>
          </cell>
          <cell r="N7">
            <v>4</v>
          </cell>
          <cell r="O7">
            <v>1</v>
          </cell>
          <cell r="P7">
            <v>0</v>
          </cell>
          <cell r="Q7">
            <v>0</v>
          </cell>
          <cell r="R7">
            <v>5</v>
          </cell>
          <cell r="S7">
            <v>0</v>
          </cell>
          <cell r="T7">
            <v>0</v>
          </cell>
          <cell r="U7">
            <v>5</v>
          </cell>
          <cell r="V7">
            <v>2</v>
          </cell>
          <cell r="W7">
            <v>0</v>
          </cell>
          <cell r="X7">
            <v>0</v>
          </cell>
          <cell r="Y7">
            <v>7</v>
          </cell>
          <cell r="Z7">
            <v>0</v>
          </cell>
          <cell r="AA7">
            <v>1</v>
          </cell>
          <cell r="AB7">
            <v>2</v>
          </cell>
          <cell r="AC7">
            <v>0</v>
          </cell>
          <cell r="AD7">
            <v>0</v>
          </cell>
          <cell r="AE7">
            <v>0</v>
          </cell>
          <cell r="AF7">
            <v>3</v>
          </cell>
          <cell r="AG7">
            <v>0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  <cell r="E8" t="str">
            <v>BIOTECNOLOGIE MEDICHE E FARMACEUTICHE</v>
          </cell>
          <cell r="F8">
            <v>4</v>
          </cell>
          <cell r="G8">
            <v>35</v>
          </cell>
          <cell r="H8">
            <v>19</v>
          </cell>
          <cell r="I8">
            <v>3</v>
          </cell>
          <cell r="J8">
            <v>0</v>
          </cell>
          <cell r="K8">
            <v>61</v>
          </cell>
          <cell r="L8">
            <v>1</v>
          </cell>
          <cell r="M8">
            <v>9</v>
          </cell>
          <cell r="N8">
            <v>40</v>
          </cell>
          <cell r="O8">
            <v>21</v>
          </cell>
          <cell r="P8">
            <v>3</v>
          </cell>
          <cell r="Q8">
            <v>0</v>
          </cell>
          <cell r="R8">
            <v>73</v>
          </cell>
          <cell r="S8">
            <v>1</v>
          </cell>
          <cell r="T8">
            <v>11</v>
          </cell>
          <cell r="U8">
            <v>33</v>
          </cell>
          <cell r="V8">
            <v>23</v>
          </cell>
          <cell r="W8">
            <v>2</v>
          </cell>
          <cell r="X8">
            <v>0</v>
          </cell>
          <cell r="Y8">
            <v>69</v>
          </cell>
          <cell r="Z8">
            <v>0</v>
          </cell>
          <cell r="AA8">
            <v>9</v>
          </cell>
          <cell r="AB8">
            <v>39</v>
          </cell>
          <cell r="AC8">
            <v>24</v>
          </cell>
          <cell r="AD8">
            <v>1</v>
          </cell>
          <cell r="AE8">
            <v>0</v>
          </cell>
          <cell r="AF8">
            <v>73</v>
          </cell>
          <cell r="AG8">
            <v>0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  <cell r="E9" t="str">
            <v>BIOTECNOLOGIE PER L'INNOVAZIONE DI PROCESSI E DI PRODOTTI</v>
          </cell>
          <cell r="F9">
            <v>21</v>
          </cell>
          <cell r="G9">
            <v>46</v>
          </cell>
          <cell r="H9">
            <v>22</v>
          </cell>
          <cell r="I9">
            <v>6</v>
          </cell>
          <cell r="J9">
            <v>0</v>
          </cell>
          <cell r="K9">
            <v>95</v>
          </cell>
          <cell r="L9">
            <v>0</v>
          </cell>
          <cell r="M9">
            <v>25</v>
          </cell>
          <cell r="N9">
            <v>44</v>
          </cell>
          <cell r="O9">
            <v>27</v>
          </cell>
          <cell r="P9">
            <v>1</v>
          </cell>
          <cell r="Q9">
            <v>0</v>
          </cell>
          <cell r="R9">
            <v>97</v>
          </cell>
          <cell r="S9">
            <v>0</v>
          </cell>
          <cell r="T9">
            <v>18</v>
          </cell>
          <cell r="U9">
            <v>41</v>
          </cell>
          <cell r="V9">
            <v>19</v>
          </cell>
          <cell r="W9">
            <v>3</v>
          </cell>
          <cell r="X9">
            <v>0</v>
          </cell>
          <cell r="Y9">
            <v>81</v>
          </cell>
          <cell r="Z9">
            <v>0</v>
          </cell>
          <cell r="AA9">
            <v>12</v>
          </cell>
          <cell r="AB9">
            <v>30</v>
          </cell>
          <cell r="AC9">
            <v>21</v>
          </cell>
          <cell r="AD9">
            <v>4</v>
          </cell>
          <cell r="AE9">
            <v>0</v>
          </cell>
          <cell r="AF9">
            <v>67</v>
          </cell>
          <cell r="AG9">
            <v>2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  <cell r="E10" t="str">
            <v>BIOLOGIA CELLULARE E MOLECOLARE</v>
          </cell>
          <cell r="F10">
            <v>6</v>
          </cell>
          <cell r="G10">
            <v>15</v>
          </cell>
          <cell r="H10">
            <v>5</v>
          </cell>
          <cell r="I10">
            <v>1</v>
          </cell>
          <cell r="J10">
            <v>0</v>
          </cell>
          <cell r="K10">
            <v>27</v>
          </cell>
          <cell r="L10">
            <v>0</v>
          </cell>
          <cell r="M10">
            <v>3</v>
          </cell>
          <cell r="N10">
            <v>16</v>
          </cell>
          <cell r="O10">
            <v>8</v>
          </cell>
          <cell r="P10">
            <v>3</v>
          </cell>
          <cell r="Q10">
            <v>0</v>
          </cell>
          <cell r="R10">
            <v>30</v>
          </cell>
          <cell r="S10">
            <v>0</v>
          </cell>
          <cell r="T10">
            <v>5</v>
          </cell>
          <cell r="U10">
            <v>13</v>
          </cell>
          <cell r="V10">
            <v>5</v>
          </cell>
          <cell r="W10">
            <v>2</v>
          </cell>
          <cell r="X10">
            <v>0</v>
          </cell>
          <cell r="Y10">
            <v>25</v>
          </cell>
          <cell r="Z10">
            <v>0</v>
          </cell>
          <cell r="AA10">
            <v>3</v>
          </cell>
          <cell r="AB10">
            <v>6</v>
          </cell>
          <cell r="AC10">
            <v>9</v>
          </cell>
          <cell r="AD10">
            <v>6</v>
          </cell>
          <cell r="AE10">
            <v>0</v>
          </cell>
          <cell r="AF10">
            <v>24</v>
          </cell>
          <cell r="AG10">
            <v>0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  <cell r="E11" t="str">
            <v>BIOTECNOLOGIE INDUSTRIALI ED AMBIENTALI</v>
          </cell>
          <cell r="F11">
            <v>4</v>
          </cell>
          <cell r="G11">
            <v>11</v>
          </cell>
          <cell r="H11">
            <v>3</v>
          </cell>
          <cell r="I11">
            <v>0</v>
          </cell>
          <cell r="J11">
            <v>0</v>
          </cell>
          <cell r="K11">
            <v>18</v>
          </cell>
          <cell r="L11">
            <v>0</v>
          </cell>
          <cell r="M11">
            <v>5</v>
          </cell>
          <cell r="N11">
            <v>4</v>
          </cell>
          <cell r="O11">
            <v>2</v>
          </cell>
          <cell r="P11">
            <v>0</v>
          </cell>
          <cell r="Q11">
            <v>0</v>
          </cell>
          <cell r="R11">
            <v>11</v>
          </cell>
          <cell r="S11">
            <v>0</v>
          </cell>
          <cell r="T11">
            <v>1</v>
          </cell>
          <cell r="U11">
            <v>4</v>
          </cell>
          <cell r="V11">
            <v>2</v>
          </cell>
          <cell r="W11">
            <v>0</v>
          </cell>
          <cell r="X11">
            <v>0</v>
          </cell>
          <cell r="Y11">
            <v>7</v>
          </cell>
          <cell r="Z11">
            <v>0</v>
          </cell>
          <cell r="AA11">
            <v>3</v>
          </cell>
          <cell r="AB11">
            <v>1</v>
          </cell>
          <cell r="AC11">
            <v>0</v>
          </cell>
          <cell r="AD11">
            <v>0</v>
          </cell>
          <cell r="AE11">
            <v>0</v>
          </cell>
          <cell r="AF11">
            <v>4</v>
          </cell>
          <cell r="AG11">
            <v>0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  <cell r="E12" t="str">
            <v>BIOTECNOLOGIE MEDICHE E MEDICINA MOLECOLARE</v>
          </cell>
          <cell r="F12">
            <v>4</v>
          </cell>
          <cell r="G12">
            <v>14</v>
          </cell>
          <cell r="H12">
            <v>13</v>
          </cell>
          <cell r="I12">
            <v>1</v>
          </cell>
          <cell r="J12">
            <v>0</v>
          </cell>
          <cell r="K12">
            <v>32</v>
          </cell>
          <cell r="L12">
            <v>0</v>
          </cell>
          <cell r="M12">
            <v>3</v>
          </cell>
          <cell r="N12">
            <v>14</v>
          </cell>
          <cell r="O12">
            <v>6</v>
          </cell>
          <cell r="P12">
            <v>1</v>
          </cell>
          <cell r="Q12">
            <v>0</v>
          </cell>
          <cell r="R12">
            <v>24</v>
          </cell>
          <cell r="S12">
            <v>1</v>
          </cell>
          <cell r="T12">
            <v>12</v>
          </cell>
          <cell r="U12">
            <v>11</v>
          </cell>
          <cell r="V12">
            <v>7</v>
          </cell>
          <cell r="W12">
            <v>0</v>
          </cell>
          <cell r="X12">
            <v>0</v>
          </cell>
          <cell r="Y12">
            <v>30</v>
          </cell>
          <cell r="Z12">
            <v>0</v>
          </cell>
          <cell r="AA12">
            <v>5</v>
          </cell>
          <cell r="AB12">
            <v>12</v>
          </cell>
          <cell r="AC12">
            <v>7</v>
          </cell>
          <cell r="AD12">
            <v>4</v>
          </cell>
          <cell r="AE12">
            <v>0</v>
          </cell>
          <cell r="AF12">
            <v>28</v>
          </cell>
          <cell r="AG12">
            <v>0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  <cell r="E13" t="str">
            <v>SCIENZE BIOSANITARIE</v>
          </cell>
          <cell r="F13">
            <v>4</v>
          </cell>
          <cell r="G13">
            <v>49</v>
          </cell>
          <cell r="H13">
            <v>18</v>
          </cell>
          <cell r="I13">
            <v>5</v>
          </cell>
          <cell r="J13">
            <v>0</v>
          </cell>
          <cell r="K13">
            <v>76</v>
          </cell>
          <cell r="L13">
            <v>0</v>
          </cell>
          <cell r="M13">
            <v>5</v>
          </cell>
          <cell r="N13">
            <v>38</v>
          </cell>
          <cell r="O13">
            <v>22</v>
          </cell>
          <cell r="P13">
            <v>7</v>
          </cell>
          <cell r="Q13">
            <v>0</v>
          </cell>
          <cell r="R13">
            <v>72</v>
          </cell>
          <cell r="S13">
            <v>0</v>
          </cell>
          <cell r="T13">
            <v>4</v>
          </cell>
          <cell r="U13">
            <v>37</v>
          </cell>
          <cell r="V13">
            <v>18</v>
          </cell>
          <cell r="W13">
            <v>7</v>
          </cell>
          <cell r="X13">
            <v>0</v>
          </cell>
          <cell r="Y13">
            <v>66</v>
          </cell>
          <cell r="Z13">
            <v>1</v>
          </cell>
          <cell r="AA13">
            <v>6</v>
          </cell>
          <cell r="AB13">
            <v>30</v>
          </cell>
          <cell r="AC13">
            <v>30</v>
          </cell>
          <cell r="AD13">
            <v>4</v>
          </cell>
          <cell r="AE13">
            <v>0</v>
          </cell>
          <cell r="AF13">
            <v>70</v>
          </cell>
          <cell r="AG13">
            <v>0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  <cell r="E14" t="str">
            <v>CHIMICA</v>
          </cell>
          <cell r="F14">
            <v>10</v>
          </cell>
          <cell r="G14">
            <v>26</v>
          </cell>
          <cell r="H14">
            <v>17</v>
          </cell>
          <cell r="I14">
            <v>2</v>
          </cell>
          <cell r="J14">
            <v>0</v>
          </cell>
          <cell r="K14">
            <v>55</v>
          </cell>
          <cell r="L14">
            <v>1</v>
          </cell>
          <cell r="M14">
            <v>14</v>
          </cell>
          <cell r="N14">
            <v>22</v>
          </cell>
          <cell r="O14">
            <v>17</v>
          </cell>
          <cell r="P14">
            <v>2</v>
          </cell>
          <cell r="Q14">
            <v>0</v>
          </cell>
          <cell r="R14">
            <v>55</v>
          </cell>
          <cell r="S14">
            <v>0</v>
          </cell>
          <cell r="T14">
            <v>15</v>
          </cell>
          <cell r="U14">
            <v>33</v>
          </cell>
          <cell r="V14">
            <v>22</v>
          </cell>
          <cell r="W14">
            <v>5</v>
          </cell>
          <cell r="X14">
            <v>0</v>
          </cell>
          <cell r="Y14">
            <v>75</v>
          </cell>
          <cell r="Z14">
            <v>0</v>
          </cell>
          <cell r="AA14">
            <v>18</v>
          </cell>
          <cell r="AB14">
            <v>35</v>
          </cell>
          <cell r="AC14">
            <v>22</v>
          </cell>
          <cell r="AD14">
            <v>3</v>
          </cell>
          <cell r="AE14">
            <v>0</v>
          </cell>
          <cell r="AF14">
            <v>78</v>
          </cell>
          <cell r="AG14">
            <v>1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  <cell r="E15" t="str">
            <v>SCIENZE AMBIENTALI</v>
          </cell>
          <cell r="F15">
            <v>26</v>
          </cell>
          <cell r="G15">
            <v>23</v>
          </cell>
          <cell r="H15">
            <v>2</v>
          </cell>
          <cell r="I15">
            <v>2</v>
          </cell>
          <cell r="J15">
            <v>0</v>
          </cell>
          <cell r="K15">
            <v>53</v>
          </cell>
          <cell r="L15">
            <v>0</v>
          </cell>
          <cell r="M15">
            <v>19</v>
          </cell>
          <cell r="N15">
            <v>23</v>
          </cell>
          <cell r="O15">
            <v>6</v>
          </cell>
          <cell r="P15">
            <v>0</v>
          </cell>
          <cell r="Q15">
            <v>0</v>
          </cell>
          <cell r="R15">
            <v>48</v>
          </cell>
          <cell r="S15">
            <v>0</v>
          </cell>
          <cell r="T15">
            <v>16</v>
          </cell>
          <cell r="U15">
            <v>24</v>
          </cell>
          <cell r="V15">
            <v>5</v>
          </cell>
          <cell r="W15">
            <v>2</v>
          </cell>
          <cell r="X15">
            <v>0</v>
          </cell>
          <cell r="Y15">
            <v>47</v>
          </cell>
          <cell r="Z15">
            <v>0</v>
          </cell>
          <cell r="AA15">
            <v>13</v>
          </cell>
          <cell r="AB15">
            <v>17</v>
          </cell>
          <cell r="AC15">
            <v>3</v>
          </cell>
          <cell r="AD15">
            <v>0</v>
          </cell>
          <cell r="AE15">
            <v>0</v>
          </cell>
          <cell r="AF15">
            <v>33</v>
          </cell>
          <cell r="AG15">
            <v>1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  <cell r="E16" t="str">
            <v>SCIENZA E TECNOLOGIA DEI MATERIALI</v>
          </cell>
          <cell r="F16">
            <v>0</v>
          </cell>
          <cell r="G16">
            <v>6</v>
          </cell>
          <cell r="H16">
            <v>2</v>
          </cell>
          <cell r="I16">
            <v>1</v>
          </cell>
          <cell r="J16">
            <v>0</v>
          </cell>
          <cell r="K16">
            <v>9</v>
          </cell>
          <cell r="L16">
            <v>0</v>
          </cell>
          <cell r="M16">
            <v>2</v>
          </cell>
          <cell r="N16">
            <v>7</v>
          </cell>
          <cell r="O16">
            <v>0</v>
          </cell>
          <cell r="P16">
            <v>1</v>
          </cell>
          <cell r="Q16">
            <v>0</v>
          </cell>
          <cell r="R16">
            <v>10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1</v>
          </cell>
          <cell r="X16">
            <v>0</v>
          </cell>
          <cell r="Y16">
            <v>2</v>
          </cell>
          <cell r="Z16">
            <v>0</v>
          </cell>
          <cell r="AA16">
            <v>2</v>
          </cell>
          <cell r="AB16">
            <v>3</v>
          </cell>
          <cell r="AC16">
            <v>4</v>
          </cell>
          <cell r="AD16">
            <v>0</v>
          </cell>
          <cell r="AE16">
            <v>0</v>
          </cell>
          <cell r="AF16">
            <v>9</v>
          </cell>
          <cell r="AG16">
            <v>0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  <cell r="E17" t="str">
            <v>SCIENZE CHIMICHE</v>
          </cell>
          <cell r="F17">
            <v>9</v>
          </cell>
          <cell r="G17">
            <v>13</v>
          </cell>
          <cell r="H17">
            <v>10</v>
          </cell>
          <cell r="I17">
            <v>1</v>
          </cell>
          <cell r="J17">
            <v>0</v>
          </cell>
          <cell r="K17">
            <v>33</v>
          </cell>
          <cell r="L17">
            <v>0</v>
          </cell>
          <cell r="M17">
            <v>8</v>
          </cell>
          <cell r="N17">
            <v>12</v>
          </cell>
          <cell r="O17">
            <v>4</v>
          </cell>
          <cell r="P17">
            <v>1</v>
          </cell>
          <cell r="Q17">
            <v>0</v>
          </cell>
          <cell r="R17">
            <v>25</v>
          </cell>
          <cell r="S17">
            <v>0</v>
          </cell>
          <cell r="T17">
            <v>3</v>
          </cell>
          <cell r="U17">
            <v>14</v>
          </cell>
          <cell r="V17">
            <v>5</v>
          </cell>
          <cell r="W17">
            <v>3</v>
          </cell>
          <cell r="X17">
            <v>0</v>
          </cell>
          <cell r="Y17">
            <v>25</v>
          </cell>
          <cell r="Z17">
            <v>0</v>
          </cell>
          <cell r="AA17">
            <v>3</v>
          </cell>
          <cell r="AB17">
            <v>12</v>
          </cell>
          <cell r="AC17">
            <v>6</v>
          </cell>
          <cell r="AD17">
            <v>1</v>
          </cell>
          <cell r="AE17">
            <v>0</v>
          </cell>
          <cell r="AF17">
            <v>22</v>
          </cell>
          <cell r="AG17">
            <v>0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  <cell r="E18" t="str">
            <v>SCIENZE E TECNOLOGIE ERBORISTICHE E DEI PRODOTTI PER LA SALUTE </v>
          </cell>
          <cell r="F18">
            <v>0</v>
          </cell>
          <cell r="G18">
            <v>19</v>
          </cell>
          <cell r="H18">
            <v>4</v>
          </cell>
          <cell r="I18">
            <v>2</v>
          </cell>
          <cell r="J18">
            <v>0</v>
          </cell>
          <cell r="K18">
            <v>25</v>
          </cell>
          <cell r="L18">
            <v>0</v>
          </cell>
          <cell r="M18">
            <v>6</v>
          </cell>
          <cell r="N18">
            <v>13</v>
          </cell>
          <cell r="O18">
            <v>11</v>
          </cell>
          <cell r="P18">
            <v>3</v>
          </cell>
          <cell r="Q18">
            <v>0</v>
          </cell>
          <cell r="R18">
            <v>33</v>
          </cell>
          <cell r="S18">
            <v>0</v>
          </cell>
          <cell r="T18">
            <v>9</v>
          </cell>
          <cell r="U18">
            <v>28</v>
          </cell>
          <cell r="V18">
            <v>19</v>
          </cell>
          <cell r="W18">
            <v>1</v>
          </cell>
          <cell r="X18">
            <v>0</v>
          </cell>
          <cell r="Y18">
            <v>57</v>
          </cell>
          <cell r="Z18">
            <v>1</v>
          </cell>
          <cell r="AA18">
            <v>5</v>
          </cell>
          <cell r="AB18">
            <v>18</v>
          </cell>
          <cell r="AC18">
            <v>15</v>
          </cell>
          <cell r="AD18">
            <v>2</v>
          </cell>
          <cell r="AE18">
            <v>0</v>
          </cell>
          <cell r="AF18">
            <v>40</v>
          </cell>
          <cell r="AG18">
            <v>1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  <cell r="E19" t="str">
            <v>CHIMICA E TECNOLOGIA FARMACEUTICHE </v>
          </cell>
          <cell r="F19">
            <v>8</v>
          </cell>
          <cell r="G19">
            <v>50</v>
          </cell>
          <cell r="H19">
            <v>44</v>
          </cell>
          <cell r="I19">
            <v>11</v>
          </cell>
          <cell r="J19">
            <v>0</v>
          </cell>
          <cell r="K19">
            <v>113</v>
          </cell>
          <cell r="L19">
            <v>1</v>
          </cell>
          <cell r="M19">
            <v>16</v>
          </cell>
          <cell r="N19">
            <v>56</v>
          </cell>
          <cell r="O19">
            <v>41</v>
          </cell>
          <cell r="P19">
            <v>11</v>
          </cell>
          <cell r="Q19">
            <v>0</v>
          </cell>
          <cell r="R19">
            <v>124</v>
          </cell>
          <cell r="S19">
            <v>0</v>
          </cell>
          <cell r="T19">
            <v>4</v>
          </cell>
          <cell r="U19">
            <v>44</v>
          </cell>
          <cell r="V19">
            <v>43</v>
          </cell>
          <cell r="W19">
            <v>6</v>
          </cell>
          <cell r="X19">
            <v>0</v>
          </cell>
          <cell r="Y19">
            <v>97</v>
          </cell>
          <cell r="Z19">
            <v>1</v>
          </cell>
          <cell r="AA19">
            <v>9</v>
          </cell>
          <cell r="AB19">
            <v>44</v>
          </cell>
          <cell r="AC19">
            <v>38</v>
          </cell>
          <cell r="AD19">
            <v>5</v>
          </cell>
          <cell r="AE19">
            <v>0</v>
          </cell>
          <cell r="AF19">
            <v>96</v>
          </cell>
          <cell r="AG19">
            <v>0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  <cell r="E20" t="str">
            <v>FARMACIA</v>
          </cell>
          <cell r="F20">
            <v>47</v>
          </cell>
          <cell r="G20">
            <v>131</v>
          </cell>
          <cell r="H20">
            <v>93</v>
          </cell>
          <cell r="I20">
            <v>15</v>
          </cell>
          <cell r="J20">
            <v>0</v>
          </cell>
          <cell r="K20">
            <v>286</v>
          </cell>
          <cell r="L20">
            <v>5</v>
          </cell>
          <cell r="M20">
            <v>46</v>
          </cell>
          <cell r="N20">
            <v>133</v>
          </cell>
          <cell r="O20">
            <v>103</v>
          </cell>
          <cell r="P20">
            <v>16</v>
          </cell>
          <cell r="Q20">
            <v>1</v>
          </cell>
          <cell r="R20">
            <v>299</v>
          </cell>
          <cell r="S20">
            <v>2</v>
          </cell>
          <cell r="T20">
            <v>40</v>
          </cell>
          <cell r="U20">
            <v>121</v>
          </cell>
          <cell r="V20">
            <v>115</v>
          </cell>
          <cell r="W20">
            <v>22</v>
          </cell>
          <cell r="X20">
            <v>0</v>
          </cell>
          <cell r="Y20">
            <v>298</v>
          </cell>
          <cell r="Z20">
            <v>1</v>
          </cell>
          <cell r="AA20">
            <v>39</v>
          </cell>
          <cell r="AB20">
            <v>124</v>
          </cell>
          <cell r="AC20">
            <v>104</v>
          </cell>
          <cell r="AD20">
            <v>19</v>
          </cell>
          <cell r="AE20">
            <v>1</v>
          </cell>
          <cell r="AF20">
            <v>287</v>
          </cell>
          <cell r="AG20">
            <v>4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  <cell r="E21" t="str">
            <v>FILOSOFIA</v>
          </cell>
          <cell r="F21">
            <v>22</v>
          </cell>
          <cell r="G21">
            <v>62</v>
          </cell>
          <cell r="H21">
            <v>42</v>
          </cell>
          <cell r="I21">
            <v>6</v>
          </cell>
          <cell r="J21">
            <v>0</v>
          </cell>
          <cell r="K21">
            <v>132</v>
          </cell>
          <cell r="L21">
            <v>0</v>
          </cell>
          <cell r="M21">
            <v>17</v>
          </cell>
          <cell r="N21">
            <v>52</v>
          </cell>
          <cell r="O21">
            <v>32</v>
          </cell>
          <cell r="P21">
            <v>7</v>
          </cell>
          <cell r="Q21">
            <v>0</v>
          </cell>
          <cell r="R21">
            <v>108</v>
          </cell>
          <cell r="S21">
            <v>0</v>
          </cell>
          <cell r="T21">
            <v>12</v>
          </cell>
          <cell r="U21">
            <v>48</v>
          </cell>
          <cell r="V21">
            <v>37</v>
          </cell>
          <cell r="W21">
            <v>11</v>
          </cell>
          <cell r="X21">
            <v>0</v>
          </cell>
          <cell r="Y21">
            <v>108</v>
          </cell>
          <cell r="Z21">
            <v>1</v>
          </cell>
          <cell r="AA21">
            <v>15</v>
          </cell>
          <cell r="AB21">
            <v>44</v>
          </cell>
          <cell r="AC21">
            <v>36</v>
          </cell>
          <cell r="AD21">
            <v>6</v>
          </cell>
          <cell r="AE21">
            <v>0</v>
          </cell>
          <cell r="AF21">
            <v>101</v>
          </cell>
          <cell r="AG21">
            <v>1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  <cell r="E22" t="str">
            <v>STORIA E SCIENZE SOCIALI</v>
          </cell>
          <cell r="F22">
            <v>14</v>
          </cell>
          <cell r="G22">
            <v>52</v>
          </cell>
          <cell r="H22">
            <v>32</v>
          </cell>
          <cell r="I22">
            <v>2</v>
          </cell>
          <cell r="J22">
            <v>0</v>
          </cell>
          <cell r="K22">
            <v>100</v>
          </cell>
          <cell r="L22">
            <v>0</v>
          </cell>
          <cell r="M22">
            <v>11</v>
          </cell>
          <cell r="N22">
            <v>35</v>
          </cell>
          <cell r="O22">
            <v>26</v>
          </cell>
          <cell r="P22">
            <v>8</v>
          </cell>
          <cell r="Q22">
            <v>0</v>
          </cell>
          <cell r="R22">
            <v>80</v>
          </cell>
          <cell r="S22">
            <v>0</v>
          </cell>
          <cell r="T22">
            <v>11</v>
          </cell>
          <cell r="U22">
            <v>38</v>
          </cell>
          <cell r="V22">
            <v>32</v>
          </cell>
          <cell r="W22">
            <v>4</v>
          </cell>
          <cell r="X22">
            <v>2</v>
          </cell>
          <cell r="Y22">
            <v>87</v>
          </cell>
          <cell r="Z22">
            <v>3</v>
          </cell>
          <cell r="AA22">
            <v>12</v>
          </cell>
          <cell r="AB22">
            <v>28</v>
          </cell>
          <cell r="AC22">
            <v>20</v>
          </cell>
          <cell r="AD22">
            <v>5</v>
          </cell>
          <cell r="AE22">
            <v>0</v>
          </cell>
          <cell r="AF22">
            <v>65</v>
          </cell>
          <cell r="AG22">
            <v>0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  <cell r="E23" t="str">
            <v>BENI ARCHIVISTICI E LIBRARI</v>
          </cell>
          <cell r="F23">
            <v>3</v>
          </cell>
          <cell r="G23">
            <v>6</v>
          </cell>
          <cell r="H23">
            <v>2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</v>
          </cell>
          <cell r="N23">
            <v>4</v>
          </cell>
          <cell r="O23">
            <v>1</v>
          </cell>
          <cell r="P23">
            <v>0</v>
          </cell>
          <cell r="Q23">
            <v>0</v>
          </cell>
          <cell r="R23">
            <v>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  <cell r="E24" t="str">
            <v>SCIENZE FILOSOFICHE</v>
          </cell>
          <cell r="F24">
            <v>9</v>
          </cell>
          <cell r="G24">
            <v>42</v>
          </cell>
          <cell r="H24">
            <v>13</v>
          </cell>
          <cell r="I24">
            <v>3</v>
          </cell>
          <cell r="J24">
            <v>0</v>
          </cell>
          <cell r="K24">
            <v>67</v>
          </cell>
          <cell r="L24">
            <v>3</v>
          </cell>
          <cell r="M24">
            <v>8</v>
          </cell>
          <cell r="N24">
            <v>24</v>
          </cell>
          <cell r="O24">
            <v>13</v>
          </cell>
          <cell r="P24">
            <v>3</v>
          </cell>
          <cell r="Q24">
            <v>0</v>
          </cell>
          <cell r="R24">
            <v>48</v>
          </cell>
          <cell r="S24">
            <v>0</v>
          </cell>
          <cell r="T24">
            <v>8</v>
          </cell>
          <cell r="U24">
            <v>19</v>
          </cell>
          <cell r="V24">
            <v>14</v>
          </cell>
          <cell r="W24">
            <v>1</v>
          </cell>
          <cell r="X24">
            <v>0</v>
          </cell>
          <cell r="Y24">
            <v>42</v>
          </cell>
          <cell r="Z24">
            <v>1</v>
          </cell>
          <cell r="AA24">
            <v>3</v>
          </cell>
          <cell r="AB24">
            <v>19</v>
          </cell>
          <cell r="AC24">
            <v>9</v>
          </cell>
          <cell r="AD24">
            <v>2</v>
          </cell>
          <cell r="AE24">
            <v>0</v>
          </cell>
          <cell r="AF24">
            <v>33</v>
          </cell>
          <cell r="AG24">
            <v>0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  <cell r="E25" t="str">
            <v>SCIENZE STORICHE</v>
          </cell>
          <cell r="F25">
            <v>1</v>
          </cell>
          <cell r="G25">
            <v>17</v>
          </cell>
          <cell r="H25">
            <v>11</v>
          </cell>
          <cell r="I25">
            <v>0</v>
          </cell>
          <cell r="J25">
            <v>0</v>
          </cell>
          <cell r="K25">
            <v>29</v>
          </cell>
          <cell r="L25">
            <v>0</v>
          </cell>
          <cell r="M25">
            <v>7</v>
          </cell>
          <cell r="N25">
            <v>9</v>
          </cell>
          <cell r="O25">
            <v>5</v>
          </cell>
          <cell r="P25">
            <v>2</v>
          </cell>
          <cell r="Q25">
            <v>1</v>
          </cell>
          <cell r="R25">
            <v>24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  <cell r="E26" t="str">
            <v>SCIENZE STORICHE E DELLA DOCUMENTAZIONE STORICA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0</v>
          </cell>
          <cell r="S26" t="str">
            <v>-</v>
          </cell>
          <cell r="T26">
            <v>7</v>
          </cell>
          <cell r="U26">
            <v>11</v>
          </cell>
          <cell r="V26">
            <v>6</v>
          </cell>
          <cell r="W26">
            <v>3</v>
          </cell>
          <cell r="X26">
            <v>0</v>
          </cell>
          <cell r="Y26">
            <v>27</v>
          </cell>
          <cell r="Z26">
            <v>0</v>
          </cell>
          <cell r="AA26">
            <v>2</v>
          </cell>
          <cell r="AB26">
            <v>9</v>
          </cell>
          <cell r="AC26">
            <v>11</v>
          </cell>
          <cell r="AD26">
            <v>1</v>
          </cell>
          <cell r="AE26">
            <v>0</v>
          </cell>
          <cell r="AF26">
            <v>23</v>
          </cell>
          <cell r="AG26">
            <v>0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  <cell r="E27" t="str">
            <v>SCIENZE DEI SERVIZI GIURIDICI</v>
          </cell>
          <cell r="F27">
            <v>43</v>
          </cell>
          <cell r="G27">
            <v>69</v>
          </cell>
          <cell r="H27">
            <v>29</v>
          </cell>
          <cell r="I27">
            <v>18</v>
          </cell>
          <cell r="J27">
            <v>0</v>
          </cell>
          <cell r="K27">
            <v>159</v>
          </cell>
          <cell r="L27">
            <v>2</v>
          </cell>
          <cell r="M27">
            <v>23</v>
          </cell>
          <cell r="N27">
            <v>58</v>
          </cell>
          <cell r="O27">
            <v>35</v>
          </cell>
          <cell r="P27">
            <v>16</v>
          </cell>
          <cell r="Q27">
            <v>0</v>
          </cell>
          <cell r="R27">
            <v>132</v>
          </cell>
          <cell r="S27">
            <v>1</v>
          </cell>
          <cell r="T27">
            <v>25</v>
          </cell>
          <cell r="U27">
            <v>66</v>
          </cell>
          <cell r="V27">
            <v>54</v>
          </cell>
          <cell r="W27">
            <v>7</v>
          </cell>
          <cell r="X27">
            <v>1</v>
          </cell>
          <cell r="Y27">
            <v>153</v>
          </cell>
          <cell r="Z27">
            <v>3</v>
          </cell>
          <cell r="AA27">
            <v>16</v>
          </cell>
          <cell r="AB27">
            <v>46</v>
          </cell>
          <cell r="AC27">
            <v>34</v>
          </cell>
          <cell r="AD27">
            <v>6</v>
          </cell>
          <cell r="AE27">
            <v>0</v>
          </cell>
          <cell r="AF27">
            <v>102</v>
          </cell>
          <cell r="AG27">
            <v>1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  <cell r="E28" t="str">
            <v>SCIENZE DEI SERVIZI GIURIDICI D'IMPRESA</v>
          </cell>
          <cell r="F28">
            <v>11</v>
          </cell>
          <cell r="G28">
            <v>34</v>
          </cell>
          <cell r="H28">
            <v>23</v>
          </cell>
          <cell r="I28">
            <v>2</v>
          </cell>
          <cell r="J28">
            <v>0</v>
          </cell>
          <cell r="K28">
            <v>70</v>
          </cell>
          <cell r="L28">
            <v>1</v>
          </cell>
          <cell r="M28">
            <v>10</v>
          </cell>
          <cell r="N28">
            <v>32</v>
          </cell>
          <cell r="O28">
            <v>24</v>
          </cell>
          <cell r="P28">
            <v>10</v>
          </cell>
          <cell r="Q28">
            <v>0</v>
          </cell>
          <cell r="R28">
            <v>76</v>
          </cell>
          <cell r="S28">
            <v>1</v>
          </cell>
          <cell r="T28">
            <v>15</v>
          </cell>
          <cell r="U28">
            <v>42</v>
          </cell>
          <cell r="V28">
            <v>36</v>
          </cell>
          <cell r="W28">
            <v>5</v>
          </cell>
          <cell r="X28">
            <v>0</v>
          </cell>
          <cell r="Y28">
            <v>98</v>
          </cell>
          <cell r="Z28">
            <v>0</v>
          </cell>
          <cell r="AA28">
            <v>12</v>
          </cell>
          <cell r="AB28">
            <v>29</v>
          </cell>
          <cell r="AC28">
            <v>30</v>
          </cell>
          <cell r="AD28">
            <v>2</v>
          </cell>
          <cell r="AE28">
            <v>0</v>
          </cell>
          <cell r="AF28">
            <v>73</v>
          </cell>
          <cell r="AG28">
            <v>1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  <cell r="E29" t="str">
            <v>GIURISPRUDENZA</v>
          </cell>
          <cell r="F29">
            <v>163</v>
          </cell>
          <cell r="G29">
            <v>475</v>
          </cell>
          <cell r="H29">
            <v>343</v>
          </cell>
          <cell r="I29">
            <v>87</v>
          </cell>
          <cell r="J29">
            <v>2</v>
          </cell>
          <cell r="K29">
            <v>1070</v>
          </cell>
          <cell r="L29">
            <v>13</v>
          </cell>
          <cell r="M29">
            <v>167</v>
          </cell>
          <cell r="N29">
            <v>372</v>
          </cell>
          <cell r="O29">
            <v>265</v>
          </cell>
          <cell r="P29">
            <v>87</v>
          </cell>
          <cell r="Q29">
            <v>0</v>
          </cell>
          <cell r="R29">
            <v>891</v>
          </cell>
          <cell r="S29">
            <v>5</v>
          </cell>
          <cell r="T29">
            <v>133</v>
          </cell>
          <cell r="U29">
            <v>358</v>
          </cell>
          <cell r="V29">
            <v>257</v>
          </cell>
          <cell r="W29">
            <v>61</v>
          </cell>
          <cell r="X29">
            <v>4</v>
          </cell>
          <cell r="Y29">
            <v>813</v>
          </cell>
          <cell r="Z29">
            <v>13</v>
          </cell>
          <cell r="AA29">
            <v>118</v>
          </cell>
          <cell r="AB29">
            <v>245</v>
          </cell>
          <cell r="AC29">
            <v>191</v>
          </cell>
          <cell r="AD29">
            <v>62</v>
          </cell>
          <cell r="AE29">
            <v>0</v>
          </cell>
          <cell r="AF29">
            <v>616</v>
          </cell>
          <cell r="AG29">
            <v>10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  <cell r="E30" t="str">
            <v>GIURISPRUDENZA (già Giurisprudenza d'impresa)</v>
          </cell>
          <cell r="F30">
            <v>30</v>
          </cell>
          <cell r="G30">
            <v>44</v>
          </cell>
          <cell r="H30">
            <v>30</v>
          </cell>
          <cell r="I30">
            <v>7</v>
          </cell>
          <cell r="J30">
            <v>0</v>
          </cell>
          <cell r="K30">
            <v>111</v>
          </cell>
          <cell r="L30">
            <v>0</v>
          </cell>
          <cell r="M30">
            <v>26</v>
          </cell>
          <cell r="N30">
            <v>37</v>
          </cell>
          <cell r="O30">
            <v>23</v>
          </cell>
          <cell r="P30">
            <v>8</v>
          </cell>
          <cell r="Q30">
            <v>0</v>
          </cell>
          <cell r="R30">
            <v>94</v>
          </cell>
          <cell r="S30">
            <v>0</v>
          </cell>
          <cell r="T30">
            <v>25</v>
          </cell>
          <cell r="U30">
            <v>39</v>
          </cell>
          <cell r="V30">
            <v>22</v>
          </cell>
          <cell r="W30">
            <v>2</v>
          </cell>
          <cell r="X30">
            <v>0</v>
          </cell>
          <cell r="Y30">
            <v>88</v>
          </cell>
          <cell r="Z30">
            <v>0</v>
          </cell>
          <cell r="AA30">
            <v>12</v>
          </cell>
          <cell r="AB30">
            <v>45</v>
          </cell>
          <cell r="AC30">
            <v>23</v>
          </cell>
          <cell r="AD30">
            <v>5</v>
          </cell>
          <cell r="AE30">
            <v>1</v>
          </cell>
          <cell r="AF30">
            <v>86</v>
          </cell>
          <cell r="AG30">
            <v>1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  <cell r="E31" t="str">
            <v>INFORMATICA</v>
          </cell>
          <cell r="F31">
            <v>17</v>
          </cell>
          <cell r="G31">
            <v>95</v>
          </cell>
          <cell r="H31">
            <v>67</v>
          </cell>
          <cell r="I31">
            <v>8</v>
          </cell>
          <cell r="J31">
            <v>0</v>
          </cell>
          <cell r="K31">
            <v>187</v>
          </cell>
          <cell r="L31">
            <v>1</v>
          </cell>
          <cell r="M31">
            <v>34</v>
          </cell>
          <cell r="N31">
            <v>69</v>
          </cell>
          <cell r="O31">
            <v>56</v>
          </cell>
          <cell r="P31">
            <v>6</v>
          </cell>
          <cell r="Q31">
            <v>0</v>
          </cell>
          <cell r="R31">
            <v>165</v>
          </cell>
          <cell r="S31">
            <v>4</v>
          </cell>
          <cell r="T31">
            <v>23</v>
          </cell>
          <cell r="U31">
            <v>72</v>
          </cell>
          <cell r="V31">
            <v>52</v>
          </cell>
          <cell r="W31">
            <v>12</v>
          </cell>
          <cell r="X31">
            <v>1</v>
          </cell>
          <cell r="Y31">
            <v>160</v>
          </cell>
          <cell r="Z31">
            <v>3</v>
          </cell>
          <cell r="AA31">
            <v>28</v>
          </cell>
          <cell r="AB31">
            <v>97</v>
          </cell>
          <cell r="AC31">
            <v>118</v>
          </cell>
          <cell r="AD31">
            <v>17</v>
          </cell>
          <cell r="AE31">
            <v>3</v>
          </cell>
          <cell r="AF31">
            <v>263</v>
          </cell>
          <cell r="AG31">
            <v>4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  <cell r="E32" t="str">
            <v>INFORMATICA - BRINDISI</v>
          </cell>
          <cell r="F32">
            <v>15</v>
          </cell>
          <cell r="G32">
            <v>29</v>
          </cell>
          <cell r="H32">
            <v>30</v>
          </cell>
          <cell r="I32">
            <v>1</v>
          </cell>
          <cell r="J32">
            <v>0</v>
          </cell>
          <cell r="K32">
            <v>75</v>
          </cell>
          <cell r="L32">
            <v>1</v>
          </cell>
          <cell r="M32">
            <v>19</v>
          </cell>
          <cell r="N32">
            <v>32</v>
          </cell>
          <cell r="O32">
            <v>28</v>
          </cell>
          <cell r="P32">
            <v>1</v>
          </cell>
          <cell r="Q32">
            <v>0</v>
          </cell>
          <cell r="R32">
            <v>80</v>
          </cell>
          <cell r="S32">
            <v>1</v>
          </cell>
          <cell r="T32">
            <v>14</v>
          </cell>
          <cell r="U32">
            <v>19</v>
          </cell>
          <cell r="V32">
            <v>24</v>
          </cell>
          <cell r="W32">
            <v>0</v>
          </cell>
          <cell r="X32">
            <v>0</v>
          </cell>
          <cell r="Y32">
            <v>57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  <cell r="E33" t="str">
            <v>INFORMATICA E COMUNICAZIONE DIGITALE</v>
          </cell>
          <cell r="F33">
            <v>12</v>
          </cell>
          <cell r="G33">
            <v>54</v>
          </cell>
          <cell r="H33">
            <v>28</v>
          </cell>
          <cell r="I33">
            <v>8</v>
          </cell>
          <cell r="J33">
            <v>0</v>
          </cell>
          <cell r="K33">
            <v>102</v>
          </cell>
          <cell r="L33">
            <v>3</v>
          </cell>
          <cell r="M33">
            <v>17</v>
          </cell>
          <cell r="N33">
            <v>61</v>
          </cell>
          <cell r="O33">
            <v>37</v>
          </cell>
          <cell r="P33">
            <v>9</v>
          </cell>
          <cell r="Q33">
            <v>0</v>
          </cell>
          <cell r="R33">
            <v>124</v>
          </cell>
          <cell r="S33">
            <v>3</v>
          </cell>
          <cell r="T33">
            <v>12</v>
          </cell>
          <cell r="U33">
            <v>47</v>
          </cell>
          <cell r="V33">
            <v>25</v>
          </cell>
          <cell r="W33">
            <v>9</v>
          </cell>
          <cell r="X33">
            <v>0</v>
          </cell>
          <cell r="Y33">
            <v>93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  <cell r="E34" t="str">
            <v>INFORMATICA E COMUNICAZIONE DIGITALE - TARANTO</v>
          </cell>
          <cell r="F34">
            <v>29</v>
          </cell>
          <cell r="G34">
            <v>63</v>
          </cell>
          <cell r="H34">
            <v>1</v>
          </cell>
          <cell r="I34">
            <v>0</v>
          </cell>
          <cell r="J34">
            <v>0</v>
          </cell>
          <cell r="K34">
            <v>93</v>
          </cell>
          <cell r="L34">
            <v>0</v>
          </cell>
          <cell r="M34">
            <v>38</v>
          </cell>
          <cell r="N34">
            <v>37</v>
          </cell>
          <cell r="O34">
            <v>6</v>
          </cell>
          <cell r="P34">
            <v>0</v>
          </cell>
          <cell r="Q34">
            <v>0</v>
          </cell>
          <cell r="R34">
            <v>81</v>
          </cell>
          <cell r="S34">
            <v>0</v>
          </cell>
          <cell r="T34">
            <v>36</v>
          </cell>
          <cell r="U34">
            <v>39</v>
          </cell>
          <cell r="V34">
            <v>4</v>
          </cell>
          <cell r="W34">
            <v>3</v>
          </cell>
          <cell r="X34">
            <v>0</v>
          </cell>
          <cell r="Y34">
            <v>82</v>
          </cell>
          <cell r="Z34">
            <v>1</v>
          </cell>
          <cell r="AA34">
            <v>48</v>
          </cell>
          <cell r="AB34">
            <v>34</v>
          </cell>
          <cell r="AC34">
            <v>4</v>
          </cell>
          <cell r="AD34">
            <v>3</v>
          </cell>
          <cell r="AE34">
            <v>0</v>
          </cell>
          <cell r="AF34">
            <v>89</v>
          </cell>
          <cell r="AG34">
            <v>0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  <cell r="E35" t="str">
            <v>INFORMATICA E TECNOLOGIE PER LA PRODUZIONE DEL SOFTWARE</v>
          </cell>
          <cell r="F35">
            <v>25</v>
          </cell>
          <cell r="G35">
            <v>66</v>
          </cell>
          <cell r="H35">
            <v>44</v>
          </cell>
          <cell r="I35">
            <v>10</v>
          </cell>
          <cell r="J35">
            <v>0</v>
          </cell>
          <cell r="K35">
            <v>145</v>
          </cell>
          <cell r="L35">
            <v>1</v>
          </cell>
          <cell r="M35">
            <v>34</v>
          </cell>
          <cell r="N35">
            <v>102</v>
          </cell>
          <cell r="O35">
            <v>64</v>
          </cell>
          <cell r="P35">
            <v>3</v>
          </cell>
          <cell r="Q35">
            <v>0</v>
          </cell>
          <cell r="R35">
            <v>203</v>
          </cell>
          <cell r="S35">
            <v>5</v>
          </cell>
          <cell r="T35">
            <v>46</v>
          </cell>
          <cell r="U35">
            <v>110</v>
          </cell>
          <cell r="V35">
            <v>84</v>
          </cell>
          <cell r="W35">
            <v>5</v>
          </cell>
          <cell r="X35">
            <v>0</v>
          </cell>
          <cell r="Y35">
            <v>245</v>
          </cell>
          <cell r="Z35">
            <v>5</v>
          </cell>
          <cell r="AA35">
            <v>44</v>
          </cell>
          <cell r="AB35">
            <v>160</v>
          </cell>
          <cell r="AC35">
            <v>115</v>
          </cell>
          <cell r="AD35">
            <v>14</v>
          </cell>
          <cell r="AE35">
            <v>1</v>
          </cell>
          <cell r="AF35">
            <v>334</v>
          </cell>
          <cell r="AG35">
            <v>7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  <cell r="E36" t="str">
            <v>INFORMATICA</v>
          </cell>
          <cell r="F36">
            <v>5</v>
          </cell>
          <cell r="G36">
            <v>40</v>
          </cell>
          <cell r="H36">
            <v>23</v>
          </cell>
          <cell r="I36">
            <v>2</v>
          </cell>
          <cell r="J36">
            <v>0</v>
          </cell>
          <cell r="K36">
            <v>70</v>
          </cell>
          <cell r="L36">
            <v>1</v>
          </cell>
          <cell r="M36">
            <v>8</v>
          </cell>
          <cell r="N36">
            <v>18</v>
          </cell>
          <cell r="O36">
            <v>14</v>
          </cell>
          <cell r="P36">
            <v>1</v>
          </cell>
          <cell r="Q36">
            <v>0</v>
          </cell>
          <cell r="R36">
            <v>41</v>
          </cell>
          <cell r="S36">
            <v>1</v>
          </cell>
          <cell r="T36">
            <v>8</v>
          </cell>
          <cell r="U36">
            <v>31</v>
          </cell>
          <cell r="V36">
            <v>8</v>
          </cell>
          <cell r="W36">
            <v>0</v>
          </cell>
          <cell r="X36">
            <v>1</v>
          </cell>
          <cell r="Y36">
            <v>48</v>
          </cell>
          <cell r="Z36">
            <v>1</v>
          </cell>
          <cell r="AA36">
            <v>7</v>
          </cell>
          <cell r="AB36">
            <v>25</v>
          </cell>
          <cell r="AC36">
            <v>21</v>
          </cell>
          <cell r="AD36">
            <v>1</v>
          </cell>
          <cell r="AE36">
            <v>0</v>
          </cell>
          <cell r="AF36">
            <v>54</v>
          </cell>
          <cell r="AG36">
            <v>1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  <cell r="E37" t="str">
            <v>FISICA</v>
          </cell>
          <cell r="F37">
            <v>23</v>
          </cell>
          <cell r="G37">
            <v>50</v>
          </cell>
          <cell r="H37">
            <v>28</v>
          </cell>
          <cell r="I37">
            <v>4</v>
          </cell>
          <cell r="J37">
            <v>0</v>
          </cell>
          <cell r="K37">
            <v>105</v>
          </cell>
          <cell r="L37">
            <v>2</v>
          </cell>
          <cell r="M37">
            <v>13</v>
          </cell>
          <cell r="N37">
            <v>34</v>
          </cell>
          <cell r="O37">
            <v>17</v>
          </cell>
          <cell r="P37">
            <v>2</v>
          </cell>
          <cell r="Q37">
            <v>0</v>
          </cell>
          <cell r="R37">
            <v>66</v>
          </cell>
          <cell r="S37">
            <v>1</v>
          </cell>
          <cell r="T37">
            <v>15</v>
          </cell>
          <cell r="U37">
            <v>36</v>
          </cell>
          <cell r="V37">
            <v>23</v>
          </cell>
          <cell r="W37">
            <v>2</v>
          </cell>
          <cell r="X37">
            <v>0</v>
          </cell>
          <cell r="Y37">
            <v>76</v>
          </cell>
          <cell r="Z37">
            <v>2</v>
          </cell>
          <cell r="AA37">
            <v>19</v>
          </cell>
          <cell r="AB37">
            <v>47</v>
          </cell>
          <cell r="AC37">
            <v>27</v>
          </cell>
          <cell r="AD37">
            <v>7</v>
          </cell>
          <cell r="AE37">
            <v>0</v>
          </cell>
          <cell r="AF37">
            <v>100</v>
          </cell>
          <cell r="AG37">
            <v>0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  <cell r="E38" t="str">
            <v>SCIENZA DEI MATERIALI</v>
          </cell>
          <cell r="F38">
            <v>8</v>
          </cell>
          <cell r="G38">
            <v>28</v>
          </cell>
          <cell r="H38">
            <v>15</v>
          </cell>
          <cell r="I38">
            <v>1</v>
          </cell>
          <cell r="J38">
            <v>0</v>
          </cell>
          <cell r="K38">
            <v>52</v>
          </cell>
          <cell r="L38">
            <v>0</v>
          </cell>
          <cell r="M38">
            <v>4</v>
          </cell>
          <cell r="N38">
            <v>21</v>
          </cell>
          <cell r="O38">
            <v>21</v>
          </cell>
          <cell r="P38">
            <v>2</v>
          </cell>
          <cell r="Q38">
            <v>0</v>
          </cell>
          <cell r="R38">
            <v>48</v>
          </cell>
          <cell r="S38">
            <v>0</v>
          </cell>
          <cell r="T38">
            <v>4</v>
          </cell>
          <cell r="U38">
            <v>24</v>
          </cell>
          <cell r="V38">
            <v>15</v>
          </cell>
          <cell r="W38">
            <v>1</v>
          </cell>
          <cell r="X38">
            <v>0</v>
          </cell>
          <cell r="Y38">
            <v>44</v>
          </cell>
          <cell r="Z38">
            <v>1</v>
          </cell>
          <cell r="AA38">
            <v>6</v>
          </cell>
          <cell r="AB38">
            <v>30</v>
          </cell>
          <cell r="AC38">
            <v>8</v>
          </cell>
          <cell r="AD38">
            <v>0</v>
          </cell>
          <cell r="AE38">
            <v>0</v>
          </cell>
          <cell r="AF38">
            <v>44</v>
          </cell>
          <cell r="AG38">
            <v>0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  <cell r="E39" t="str">
            <v>FISICA</v>
          </cell>
          <cell r="F39">
            <v>6</v>
          </cell>
          <cell r="G39">
            <v>12</v>
          </cell>
          <cell r="H39">
            <v>2</v>
          </cell>
          <cell r="I39">
            <v>0</v>
          </cell>
          <cell r="J39">
            <v>0</v>
          </cell>
          <cell r="K39">
            <v>20</v>
          </cell>
          <cell r="L39">
            <v>1</v>
          </cell>
          <cell r="M39">
            <v>8</v>
          </cell>
          <cell r="N39">
            <v>12</v>
          </cell>
          <cell r="O39">
            <v>4</v>
          </cell>
          <cell r="P39">
            <v>1</v>
          </cell>
          <cell r="Q39">
            <v>0</v>
          </cell>
          <cell r="R39">
            <v>25</v>
          </cell>
          <cell r="S39">
            <v>0</v>
          </cell>
          <cell r="T39">
            <v>2</v>
          </cell>
          <cell r="U39">
            <v>12</v>
          </cell>
          <cell r="V39">
            <v>2</v>
          </cell>
          <cell r="W39">
            <v>1</v>
          </cell>
          <cell r="X39">
            <v>0</v>
          </cell>
          <cell r="Y39">
            <v>17</v>
          </cell>
          <cell r="Z39">
            <v>0</v>
          </cell>
          <cell r="AA39">
            <v>11</v>
          </cell>
          <cell r="AB39">
            <v>12</v>
          </cell>
          <cell r="AC39">
            <v>8</v>
          </cell>
          <cell r="AD39">
            <v>0</v>
          </cell>
          <cell r="AE39">
            <v>0</v>
          </cell>
          <cell r="AF39">
            <v>31</v>
          </cell>
          <cell r="AG39">
            <v>0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  <cell r="E40" t="str">
            <v>ECONOMIA E AMMINISTRAZIONE DELLE AZIENDE (TARANTO)</v>
          </cell>
          <cell r="F40">
            <v>123</v>
          </cell>
          <cell r="G40">
            <v>160</v>
          </cell>
          <cell r="H40">
            <v>9</v>
          </cell>
          <cell r="I40">
            <v>12</v>
          </cell>
          <cell r="J40">
            <v>0</v>
          </cell>
          <cell r="K40">
            <v>304</v>
          </cell>
          <cell r="L40">
            <v>4</v>
          </cell>
          <cell r="M40">
            <v>118</v>
          </cell>
          <cell r="N40">
            <v>178</v>
          </cell>
          <cell r="O40">
            <v>8</v>
          </cell>
          <cell r="P40">
            <v>5</v>
          </cell>
          <cell r="Q40">
            <v>0</v>
          </cell>
          <cell r="R40">
            <v>309</v>
          </cell>
          <cell r="S40">
            <v>0</v>
          </cell>
          <cell r="T40">
            <v>121</v>
          </cell>
          <cell r="U40">
            <v>156</v>
          </cell>
          <cell r="V40">
            <v>16</v>
          </cell>
          <cell r="W40">
            <v>6</v>
          </cell>
          <cell r="X40">
            <v>0</v>
          </cell>
          <cell r="Y40">
            <v>299</v>
          </cell>
          <cell r="Z40">
            <v>1</v>
          </cell>
          <cell r="AA40">
            <v>77</v>
          </cell>
          <cell r="AB40">
            <v>104</v>
          </cell>
          <cell r="AC40">
            <v>58</v>
          </cell>
          <cell r="AD40">
            <v>11</v>
          </cell>
          <cell r="AE40">
            <v>0</v>
          </cell>
          <cell r="AF40">
            <v>250</v>
          </cell>
          <cell r="AG40">
            <v>3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  <cell r="E41" t="str">
            <v>OPERATORE DEI SERVIZI GIURIDICI - TARANTO </v>
          </cell>
          <cell r="F41">
            <v>30</v>
          </cell>
          <cell r="G41">
            <v>44</v>
          </cell>
          <cell r="H41">
            <v>14</v>
          </cell>
          <cell r="I41">
            <v>6</v>
          </cell>
          <cell r="J41">
            <v>0</v>
          </cell>
          <cell r="K41">
            <v>94</v>
          </cell>
          <cell r="L41">
            <v>0</v>
          </cell>
          <cell r="M41">
            <v>21</v>
          </cell>
          <cell r="N41">
            <v>47</v>
          </cell>
          <cell r="O41">
            <v>10</v>
          </cell>
          <cell r="P41">
            <v>8</v>
          </cell>
          <cell r="Q41">
            <v>0</v>
          </cell>
          <cell r="R41">
            <v>86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  <cell r="E42" t="str">
            <v>SCIENZE E GESTIONE DELLE ATTIVITA' MARITTIME</v>
          </cell>
          <cell r="F42">
            <v>17</v>
          </cell>
          <cell r="G42">
            <v>13</v>
          </cell>
          <cell r="H42">
            <v>33</v>
          </cell>
          <cell r="I42">
            <v>48</v>
          </cell>
          <cell r="J42">
            <v>0</v>
          </cell>
          <cell r="K42">
            <v>111</v>
          </cell>
          <cell r="L42">
            <v>0</v>
          </cell>
          <cell r="M42">
            <v>16</v>
          </cell>
          <cell r="N42">
            <v>21</v>
          </cell>
          <cell r="O42">
            <v>22</v>
          </cell>
          <cell r="P42">
            <v>66</v>
          </cell>
          <cell r="Q42">
            <v>0</v>
          </cell>
          <cell r="R42">
            <v>125</v>
          </cell>
          <cell r="S42">
            <v>0</v>
          </cell>
          <cell r="T42">
            <v>17</v>
          </cell>
          <cell r="U42">
            <v>21</v>
          </cell>
          <cell r="V42">
            <v>34</v>
          </cell>
          <cell r="W42">
            <v>49</v>
          </cell>
          <cell r="X42">
            <v>0</v>
          </cell>
          <cell r="Y42">
            <v>121</v>
          </cell>
          <cell r="Z42">
            <v>1</v>
          </cell>
          <cell r="AA42">
            <v>18</v>
          </cell>
          <cell r="AB42">
            <v>37</v>
          </cell>
          <cell r="AC42">
            <v>43</v>
          </cell>
          <cell r="AD42">
            <v>50</v>
          </cell>
          <cell r="AE42">
            <v>1</v>
          </cell>
          <cell r="AF42">
            <v>149</v>
          </cell>
          <cell r="AG42">
            <v>1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  <cell r="E43" t="str">
            <v>STRATEGIE D'IMPRESE E MANAGEMENT</v>
          </cell>
          <cell r="F43">
            <v>17</v>
          </cell>
          <cell r="G43">
            <v>27</v>
          </cell>
          <cell r="H43">
            <v>8</v>
          </cell>
          <cell r="I43">
            <v>3</v>
          </cell>
          <cell r="J43">
            <v>0</v>
          </cell>
          <cell r="K43">
            <v>55</v>
          </cell>
          <cell r="L43">
            <v>0</v>
          </cell>
          <cell r="M43">
            <v>24</v>
          </cell>
          <cell r="N43">
            <v>19</v>
          </cell>
          <cell r="O43">
            <v>1</v>
          </cell>
          <cell r="P43">
            <v>4</v>
          </cell>
          <cell r="Q43">
            <v>0</v>
          </cell>
          <cell r="R43">
            <v>48</v>
          </cell>
          <cell r="S43">
            <v>0</v>
          </cell>
          <cell r="T43">
            <v>29</v>
          </cell>
          <cell r="U43">
            <v>29</v>
          </cell>
          <cell r="V43">
            <v>5</v>
          </cell>
          <cell r="W43">
            <v>3</v>
          </cell>
          <cell r="X43">
            <v>0</v>
          </cell>
          <cell r="Y43">
            <v>66</v>
          </cell>
          <cell r="Z43">
            <v>0</v>
          </cell>
          <cell r="AA43">
            <v>31</v>
          </cell>
          <cell r="AB43">
            <v>30</v>
          </cell>
          <cell r="AC43">
            <v>1</v>
          </cell>
          <cell r="AD43">
            <v>4</v>
          </cell>
          <cell r="AE43">
            <v>0</v>
          </cell>
          <cell r="AF43">
            <v>66</v>
          </cell>
          <cell r="AG43">
            <v>3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  <cell r="E44" t="str">
            <v>GIURISPRUDENZA (TARANTO)</v>
          </cell>
          <cell r="F44">
            <v>121</v>
          </cell>
          <cell r="G44">
            <v>168</v>
          </cell>
          <cell r="H44">
            <v>20</v>
          </cell>
          <cell r="I44">
            <v>7</v>
          </cell>
          <cell r="J44">
            <v>0</v>
          </cell>
          <cell r="K44">
            <v>316</v>
          </cell>
          <cell r="L44">
            <v>1</v>
          </cell>
          <cell r="M44">
            <v>104</v>
          </cell>
          <cell r="N44">
            <v>153</v>
          </cell>
          <cell r="O44">
            <v>25</v>
          </cell>
          <cell r="P44">
            <v>11</v>
          </cell>
          <cell r="Q44">
            <v>0</v>
          </cell>
          <cell r="R44">
            <v>293</v>
          </cell>
          <cell r="S44">
            <v>4</v>
          </cell>
          <cell r="T44">
            <v>93</v>
          </cell>
          <cell r="U44">
            <v>132</v>
          </cell>
          <cell r="V44">
            <v>12</v>
          </cell>
          <cell r="W44">
            <v>8</v>
          </cell>
          <cell r="X44">
            <v>0</v>
          </cell>
          <cell r="Y44">
            <v>245</v>
          </cell>
          <cell r="Z44">
            <v>0</v>
          </cell>
          <cell r="AA44">
            <v>68</v>
          </cell>
          <cell r="AB44">
            <v>113</v>
          </cell>
          <cell r="AC44">
            <v>17</v>
          </cell>
          <cell r="AD44">
            <v>9</v>
          </cell>
          <cell r="AE44">
            <v>0</v>
          </cell>
          <cell r="AF44">
            <v>207</v>
          </cell>
          <cell r="AG44">
            <v>0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  <cell r="E45" t="str">
            <v>COMUNICAZIONE LINGUISTICA E INTERCULTURALE</v>
          </cell>
          <cell r="F45">
            <v>72</v>
          </cell>
          <cell r="G45">
            <v>211</v>
          </cell>
          <cell r="H45">
            <v>188</v>
          </cell>
          <cell r="I45">
            <v>34</v>
          </cell>
          <cell r="J45">
            <v>3</v>
          </cell>
          <cell r="K45">
            <v>508</v>
          </cell>
          <cell r="L45">
            <v>25</v>
          </cell>
          <cell r="M45">
            <v>90</v>
          </cell>
          <cell r="N45">
            <v>214</v>
          </cell>
          <cell r="O45">
            <v>171</v>
          </cell>
          <cell r="P45">
            <v>32</v>
          </cell>
          <cell r="Q45">
            <v>3</v>
          </cell>
          <cell r="R45">
            <v>510</v>
          </cell>
          <cell r="S45">
            <v>28</v>
          </cell>
          <cell r="T45">
            <v>71</v>
          </cell>
          <cell r="U45">
            <v>261</v>
          </cell>
          <cell r="V45">
            <v>256</v>
          </cell>
          <cell r="W45">
            <v>33</v>
          </cell>
          <cell r="X45">
            <v>4</v>
          </cell>
          <cell r="Y45">
            <v>625</v>
          </cell>
          <cell r="Z45">
            <v>29</v>
          </cell>
          <cell r="AA45">
            <v>77</v>
          </cell>
          <cell r="AB45">
            <v>214</v>
          </cell>
          <cell r="AC45">
            <v>235</v>
          </cell>
          <cell r="AD45">
            <v>45</v>
          </cell>
          <cell r="AE45">
            <v>3</v>
          </cell>
          <cell r="AF45">
            <v>574</v>
          </cell>
          <cell r="AG45">
            <v>27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  <cell r="E46" t="str">
            <v>CULTURE DELLE LINGUE MODERNE E DEL TURISMO</v>
          </cell>
          <cell r="F46">
            <v>81</v>
          </cell>
          <cell r="G46">
            <v>238</v>
          </cell>
          <cell r="H46">
            <v>149</v>
          </cell>
          <cell r="I46">
            <v>37</v>
          </cell>
          <cell r="J46">
            <v>1</v>
          </cell>
          <cell r="K46">
            <v>506</v>
          </cell>
          <cell r="L46">
            <v>25</v>
          </cell>
          <cell r="M46">
            <v>73</v>
          </cell>
          <cell r="N46">
            <v>191</v>
          </cell>
          <cell r="O46">
            <v>152</v>
          </cell>
          <cell r="P46">
            <v>30</v>
          </cell>
          <cell r="Q46">
            <v>4</v>
          </cell>
          <cell r="R46">
            <v>450</v>
          </cell>
          <cell r="S46">
            <v>24</v>
          </cell>
          <cell r="T46">
            <v>68</v>
          </cell>
          <cell r="U46">
            <v>170</v>
          </cell>
          <cell r="V46">
            <v>137</v>
          </cell>
          <cell r="W46">
            <v>24</v>
          </cell>
          <cell r="X46">
            <v>6</v>
          </cell>
          <cell r="Y46">
            <v>405</v>
          </cell>
          <cell r="Z46">
            <v>25</v>
          </cell>
          <cell r="AA46">
            <v>49</v>
          </cell>
          <cell r="AB46">
            <v>160</v>
          </cell>
          <cell r="AC46">
            <v>151</v>
          </cell>
          <cell r="AD46">
            <v>18</v>
          </cell>
          <cell r="AE46">
            <v>6</v>
          </cell>
          <cell r="AF46">
            <v>384</v>
          </cell>
          <cell r="AG46">
            <v>22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  <cell r="E47" t="str">
            <v>LETTERE</v>
          </cell>
          <cell r="F47">
            <v>66</v>
          </cell>
          <cell r="G47">
            <v>190</v>
          </cell>
          <cell r="H47">
            <v>123</v>
          </cell>
          <cell r="I47">
            <v>20</v>
          </cell>
          <cell r="J47">
            <v>1</v>
          </cell>
          <cell r="K47">
            <v>400</v>
          </cell>
          <cell r="L47">
            <v>1</v>
          </cell>
          <cell r="M47">
            <v>55</v>
          </cell>
          <cell r="N47">
            <v>194</v>
          </cell>
          <cell r="O47">
            <v>132</v>
          </cell>
          <cell r="P47">
            <v>16</v>
          </cell>
          <cell r="Q47">
            <v>0</v>
          </cell>
          <cell r="R47">
            <v>397</v>
          </cell>
          <cell r="S47">
            <v>1</v>
          </cell>
          <cell r="T47">
            <v>55</v>
          </cell>
          <cell r="U47">
            <v>177</v>
          </cell>
          <cell r="V47">
            <v>130</v>
          </cell>
          <cell r="W47">
            <v>16</v>
          </cell>
          <cell r="X47">
            <v>0</v>
          </cell>
          <cell r="Y47">
            <v>378</v>
          </cell>
          <cell r="Z47">
            <v>0</v>
          </cell>
          <cell r="AA47">
            <v>53</v>
          </cell>
          <cell r="AB47">
            <v>219</v>
          </cell>
          <cell r="AC47">
            <v>140</v>
          </cell>
          <cell r="AD47">
            <v>31</v>
          </cell>
          <cell r="AE47">
            <v>1</v>
          </cell>
          <cell r="AF47">
            <v>444</v>
          </cell>
          <cell r="AG47">
            <v>3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  <cell r="E48" t="str">
            <v>FILOLOGIA MODERNA</v>
          </cell>
          <cell r="F48">
            <v>8</v>
          </cell>
          <cell r="G48">
            <v>62</v>
          </cell>
          <cell r="H48">
            <v>44</v>
          </cell>
          <cell r="I48">
            <v>11</v>
          </cell>
          <cell r="J48">
            <v>0</v>
          </cell>
          <cell r="K48">
            <v>125</v>
          </cell>
          <cell r="L48">
            <v>0</v>
          </cell>
          <cell r="M48">
            <v>6</v>
          </cell>
          <cell r="N48">
            <v>62</v>
          </cell>
          <cell r="O48">
            <v>29</v>
          </cell>
          <cell r="P48">
            <v>8</v>
          </cell>
          <cell r="Q48">
            <v>0</v>
          </cell>
          <cell r="R48">
            <v>105</v>
          </cell>
          <cell r="S48">
            <v>0</v>
          </cell>
          <cell r="T48">
            <v>10</v>
          </cell>
          <cell r="U48">
            <v>61</v>
          </cell>
          <cell r="V48">
            <v>43</v>
          </cell>
          <cell r="W48">
            <v>0</v>
          </cell>
          <cell r="X48">
            <v>0</v>
          </cell>
          <cell r="Y48">
            <v>114</v>
          </cell>
          <cell r="Z48">
            <v>0</v>
          </cell>
          <cell r="AA48">
            <v>9</v>
          </cell>
          <cell r="AB48">
            <v>49</v>
          </cell>
          <cell r="AC48">
            <v>55</v>
          </cell>
          <cell r="AD48">
            <v>6</v>
          </cell>
          <cell r="AE48">
            <v>0</v>
          </cell>
          <cell r="AF48">
            <v>119</v>
          </cell>
          <cell r="AG48">
            <v>0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  <cell r="E49" t="str">
            <v>LINGUE E LETTERATURE MODERNE</v>
          </cell>
          <cell r="F49">
            <v>7</v>
          </cell>
          <cell r="G49">
            <v>33</v>
          </cell>
          <cell r="H49">
            <v>8</v>
          </cell>
          <cell r="I49">
            <v>7</v>
          </cell>
          <cell r="J49">
            <v>1</v>
          </cell>
          <cell r="K49">
            <v>56</v>
          </cell>
          <cell r="L49">
            <v>1</v>
          </cell>
          <cell r="M49">
            <v>9</v>
          </cell>
          <cell r="N49">
            <v>18</v>
          </cell>
          <cell r="O49">
            <v>13</v>
          </cell>
          <cell r="P49">
            <v>6</v>
          </cell>
          <cell r="Q49">
            <v>0</v>
          </cell>
          <cell r="R49">
            <v>46</v>
          </cell>
          <cell r="S49">
            <v>2</v>
          </cell>
          <cell r="T49">
            <v>8</v>
          </cell>
          <cell r="U49">
            <v>38</v>
          </cell>
          <cell r="V49">
            <v>17</v>
          </cell>
          <cell r="W49">
            <v>10</v>
          </cell>
          <cell r="X49">
            <v>1</v>
          </cell>
          <cell r="Y49">
            <v>74</v>
          </cell>
          <cell r="Z49">
            <v>3</v>
          </cell>
          <cell r="AA49">
            <v>2</v>
          </cell>
          <cell r="AB49">
            <v>13</v>
          </cell>
          <cell r="AC49">
            <v>4</v>
          </cell>
          <cell r="AD49">
            <v>3</v>
          </cell>
          <cell r="AE49">
            <v>0</v>
          </cell>
          <cell r="AF49">
            <v>22</v>
          </cell>
          <cell r="AG49">
            <v>0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  <cell r="E50" t="str">
            <v>LINGUE MODERNE PER LA COOPERAZIONE INTERNAZIONALE</v>
          </cell>
          <cell r="F50">
            <v>16</v>
          </cell>
          <cell r="G50">
            <v>34</v>
          </cell>
          <cell r="H50">
            <v>25</v>
          </cell>
          <cell r="I50">
            <v>4</v>
          </cell>
          <cell r="J50">
            <v>0</v>
          </cell>
          <cell r="K50">
            <v>79</v>
          </cell>
          <cell r="L50">
            <v>8</v>
          </cell>
          <cell r="M50">
            <v>9</v>
          </cell>
          <cell r="N50">
            <v>36</v>
          </cell>
          <cell r="O50">
            <v>25</v>
          </cell>
          <cell r="P50">
            <v>14</v>
          </cell>
          <cell r="Q50">
            <v>2</v>
          </cell>
          <cell r="R50">
            <v>86</v>
          </cell>
          <cell r="S50">
            <v>6</v>
          </cell>
          <cell r="T50">
            <v>13</v>
          </cell>
          <cell r="U50">
            <v>35</v>
          </cell>
          <cell r="V50">
            <v>16</v>
          </cell>
          <cell r="W50">
            <v>10</v>
          </cell>
          <cell r="X50">
            <v>0</v>
          </cell>
          <cell r="Y50">
            <v>74</v>
          </cell>
          <cell r="Z50">
            <v>2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  <cell r="E51" t="str">
            <v>SCIENZE DELLO SPETTACOLO</v>
          </cell>
          <cell r="F51">
            <v>5</v>
          </cell>
          <cell r="G51">
            <v>13</v>
          </cell>
          <cell r="H51">
            <v>17</v>
          </cell>
          <cell r="I51">
            <v>1</v>
          </cell>
          <cell r="J51">
            <v>0</v>
          </cell>
          <cell r="K51">
            <v>36</v>
          </cell>
          <cell r="L51">
            <v>1</v>
          </cell>
          <cell r="M51">
            <v>5</v>
          </cell>
          <cell r="N51">
            <v>21</v>
          </cell>
          <cell r="O51">
            <v>12</v>
          </cell>
          <cell r="P51">
            <v>1</v>
          </cell>
          <cell r="Q51">
            <v>1</v>
          </cell>
          <cell r="R51">
            <v>40</v>
          </cell>
          <cell r="S51">
            <v>1</v>
          </cell>
          <cell r="T51">
            <v>4</v>
          </cell>
          <cell r="U51">
            <v>13</v>
          </cell>
          <cell r="V51">
            <v>10</v>
          </cell>
          <cell r="W51">
            <v>0</v>
          </cell>
          <cell r="X51">
            <v>0</v>
          </cell>
          <cell r="Y51">
            <v>27</v>
          </cell>
          <cell r="Z51">
            <v>0</v>
          </cell>
          <cell r="AA51">
            <v>4</v>
          </cell>
          <cell r="AB51">
            <v>11</v>
          </cell>
          <cell r="AC51">
            <v>9</v>
          </cell>
          <cell r="AD51">
            <v>0</v>
          </cell>
          <cell r="AE51">
            <v>0</v>
          </cell>
          <cell r="AF51">
            <v>24</v>
          </cell>
          <cell r="AG51">
            <v>0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  <cell r="E52" t="str">
            <v>STORIA DELL'ARTE</v>
          </cell>
          <cell r="F52">
            <v>7</v>
          </cell>
          <cell r="G52">
            <v>18</v>
          </cell>
          <cell r="H52">
            <v>8</v>
          </cell>
          <cell r="I52">
            <v>1</v>
          </cell>
          <cell r="J52">
            <v>0</v>
          </cell>
          <cell r="K52">
            <v>34</v>
          </cell>
          <cell r="L52">
            <v>1</v>
          </cell>
          <cell r="M52">
            <v>6</v>
          </cell>
          <cell r="N52">
            <v>7</v>
          </cell>
          <cell r="O52">
            <v>8</v>
          </cell>
          <cell r="P52">
            <v>2</v>
          </cell>
          <cell r="Q52">
            <v>0</v>
          </cell>
          <cell r="R52">
            <v>23</v>
          </cell>
          <cell r="S52">
            <v>0</v>
          </cell>
          <cell r="T52">
            <v>2</v>
          </cell>
          <cell r="U52">
            <v>13</v>
          </cell>
          <cell r="V52">
            <v>12</v>
          </cell>
          <cell r="W52">
            <v>2</v>
          </cell>
          <cell r="X52">
            <v>0</v>
          </cell>
          <cell r="Y52">
            <v>29</v>
          </cell>
          <cell r="Z52">
            <v>0</v>
          </cell>
          <cell r="AA52">
            <v>3</v>
          </cell>
          <cell r="AB52">
            <v>18</v>
          </cell>
          <cell r="AC52">
            <v>14</v>
          </cell>
          <cell r="AD52">
            <v>5</v>
          </cell>
          <cell r="AE52">
            <v>0</v>
          </cell>
          <cell r="AF52">
            <v>40</v>
          </cell>
          <cell r="AG52">
            <v>0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  <cell r="E53" t="str">
            <v>TRADUZIONE SPECIALISTICA</v>
          </cell>
          <cell r="F53">
            <v>8</v>
          </cell>
          <cell r="G53">
            <v>26</v>
          </cell>
          <cell r="H53">
            <v>6</v>
          </cell>
          <cell r="I53">
            <v>9</v>
          </cell>
          <cell r="J53">
            <v>1</v>
          </cell>
          <cell r="K53">
            <v>50</v>
          </cell>
          <cell r="L53">
            <v>2</v>
          </cell>
          <cell r="M53">
            <v>10</v>
          </cell>
          <cell r="N53">
            <v>31</v>
          </cell>
          <cell r="O53">
            <v>11</v>
          </cell>
          <cell r="P53">
            <v>9</v>
          </cell>
          <cell r="Q53">
            <v>1</v>
          </cell>
          <cell r="R53">
            <v>62</v>
          </cell>
          <cell r="S53">
            <v>3</v>
          </cell>
          <cell r="T53">
            <v>8</v>
          </cell>
          <cell r="U53">
            <v>39</v>
          </cell>
          <cell r="V53">
            <v>20</v>
          </cell>
          <cell r="W53">
            <v>9</v>
          </cell>
          <cell r="X53">
            <v>2</v>
          </cell>
          <cell r="Y53">
            <v>78</v>
          </cell>
          <cell r="Z53">
            <v>3</v>
          </cell>
          <cell r="AA53">
            <v>10</v>
          </cell>
          <cell r="AB53">
            <v>40</v>
          </cell>
          <cell r="AC53">
            <v>28</v>
          </cell>
          <cell r="AD53">
            <v>9</v>
          </cell>
          <cell r="AE53">
            <v>1</v>
          </cell>
          <cell r="AF53">
            <v>88</v>
          </cell>
          <cell r="AG53">
            <v>1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  <cell r="E54" t="str">
            <v>MATEMATICA</v>
          </cell>
          <cell r="F54">
            <v>6</v>
          </cell>
          <cell r="G54">
            <v>34</v>
          </cell>
          <cell r="H54">
            <v>31</v>
          </cell>
          <cell r="I54">
            <v>3</v>
          </cell>
          <cell r="J54">
            <v>0</v>
          </cell>
          <cell r="K54">
            <v>74</v>
          </cell>
          <cell r="L54">
            <v>0</v>
          </cell>
          <cell r="M54">
            <v>9</v>
          </cell>
          <cell r="N54">
            <v>39</v>
          </cell>
          <cell r="O54">
            <v>28</v>
          </cell>
          <cell r="P54">
            <v>3</v>
          </cell>
          <cell r="Q54">
            <v>0</v>
          </cell>
          <cell r="R54">
            <v>79</v>
          </cell>
          <cell r="S54">
            <v>2</v>
          </cell>
          <cell r="T54">
            <v>7</v>
          </cell>
          <cell r="U54">
            <v>30</v>
          </cell>
          <cell r="V54">
            <v>21</v>
          </cell>
          <cell r="W54">
            <v>2</v>
          </cell>
          <cell r="X54">
            <v>0</v>
          </cell>
          <cell r="Y54">
            <v>60</v>
          </cell>
          <cell r="Z54">
            <v>0</v>
          </cell>
          <cell r="AA54">
            <v>9</v>
          </cell>
          <cell r="AB54">
            <v>40</v>
          </cell>
          <cell r="AC54">
            <v>22</v>
          </cell>
          <cell r="AD54">
            <v>1</v>
          </cell>
          <cell r="AE54">
            <v>0</v>
          </cell>
          <cell r="AF54">
            <v>72</v>
          </cell>
          <cell r="AG54">
            <v>1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  <cell r="E55" t="str">
            <v>MATEMATICA</v>
          </cell>
          <cell r="F55">
            <v>2</v>
          </cell>
          <cell r="G55">
            <v>12</v>
          </cell>
          <cell r="H55">
            <v>4</v>
          </cell>
          <cell r="I55">
            <v>1</v>
          </cell>
          <cell r="J55">
            <v>0</v>
          </cell>
          <cell r="K55">
            <v>19</v>
          </cell>
          <cell r="L55">
            <v>0</v>
          </cell>
          <cell r="M55">
            <v>3</v>
          </cell>
          <cell r="N55">
            <v>16</v>
          </cell>
          <cell r="O55">
            <v>5</v>
          </cell>
          <cell r="P55">
            <v>0</v>
          </cell>
          <cell r="Q55">
            <v>0</v>
          </cell>
          <cell r="R55">
            <v>24</v>
          </cell>
          <cell r="S55">
            <v>0</v>
          </cell>
          <cell r="T55">
            <v>1</v>
          </cell>
          <cell r="U55">
            <v>15</v>
          </cell>
          <cell r="V55">
            <v>6</v>
          </cell>
          <cell r="W55">
            <v>2</v>
          </cell>
          <cell r="X55">
            <v>0</v>
          </cell>
          <cell r="Y55">
            <v>24</v>
          </cell>
          <cell r="Z55">
            <v>0</v>
          </cell>
          <cell r="AA55">
            <v>5</v>
          </cell>
          <cell r="AB55">
            <v>15</v>
          </cell>
          <cell r="AC55">
            <v>8</v>
          </cell>
          <cell r="AD55">
            <v>2</v>
          </cell>
          <cell r="AE55">
            <v>0</v>
          </cell>
          <cell r="AF55">
            <v>30</v>
          </cell>
          <cell r="AG55">
            <v>0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  <cell r="E56" t="str">
            <v>SCIENZE ANIMALI E PRODUZIONI ALIMENTARI</v>
          </cell>
          <cell r="F56">
            <v>17</v>
          </cell>
          <cell r="G56">
            <v>53</v>
          </cell>
          <cell r="H56">
            <v>57</v>
          </cell>
          <cell r="I56">
            <v>33</v>
          </cell>
          <cell r="J56">
            <v>0</v>
          </cell>
          <cell r="K56">
            <v>160</v>
          </cell>
          <cell r="L56">
            <v>0</v>
          </cell>
          <cell r="M56">
            <v>20</v>
          </cell>
          <cell r="N56">
            <v>68</v>
          </cell>
          <cell r="O56">
            <v>58</v>
          </cell>
          <cell r="P56">
            <v>21</v>
          </cell>
          <cell r="Q56">
            <v>0</v>
          </cell>
          <cell r="R56">
            <v>167</v>
          </cell>
          <cell r="S56">
            <v>1</v>
          </cell>
          <cell r="T56">
            <v>17</v>
          </cell>
          <cell r="U56">
            <v>65</v>
          </cell>
          <cell r="V56">
            <v>58</v>
          </cell>
          <cell r="W56">
            <v>18</v>
          </cell>
          <cell r="X56">
            <v>0</v>
          </cell>
          <cell r="Y56">
            <v>158</v>
          </cell>
          <cell r="Z56">
            <v>1</v>
          </cell>
          <cell r="AA56">
            <v>4</v>
          </cell>
          <cell r="AB56">
            <v>69</v>
          </cell>
          <cell r="AC56">
            <v>54</v>
          </cell>
          <cell r="AD56">
            <v>25</v>
          </cell>
          <cell r="AE56">
            <v>0</v>
          </cell>
          <cell r="AF56">
            <v>152</v>
          </cell>
          <cell r="AG56">
            <v>0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  <cell r="E57" t="str">
            <v>IGIENE E SICUREZZA DEGLI ALIMENTI DI ORIGINE ANIMALE</v>
          </cell>
          <cell r="F57">
            <v>1</v>
          </cell>
          <cell r="G57">
            <v>5</v>
          </cell>
          <cell r="H57">
            <v>16</v>
          </cell>
          <cell r="I57">
            <v>2</v>
          </cell>
          <cell r="J57">
            <v>0</v>
          </cell>
          <cell r="K57">
            <v>24</v>
          </cell>
          <cell r="L57">
            <v>0</v>
          </cell>
          <cell r="M57">
            <v>2</v>
          </cell>
          <cell r="N57">
            <v>2</v>
          </cell>
          <cell r="O57">
            <v>9</v>
          </cell>
          <cell r="P57">
            <v>5</v>
          </cell>
          <cell r="Q57">
            <v>0</v>
          </cell>
          <cell r="R57">
            <v>18</v>
          </cell>
          <cell r="S57">
            <v>1</v>
          </cell>
          <cell r="T57">
            <v>2</v>
          </cell>
          <cell r="U57">
            <v>2</v>
          </cell>
          <cell r="V57">
            <v>4</v>
          </cell>
          <cell r="W57">
            <v>3</v>
          </cell>
          <cell r="X57">
            <v>0</v>
          </cell>
          <cell r="Y57">
            <v>11</v>
          </cell>
          <cell r="Z57">
            <v>0</v>
          </cell>
          <cell r="AA57">
            <v>1</v>
          </cell>
          <cell r="AB57">
            <v>8</v>
          </cell>
          <cell r="AC57">
            <v>4</v>
          </cell>
          <cell r="AD57">
            <v>0</v>
          </cell>
          <cell r="AE57">
            <v>0</v>
          </cell>
          <cell r="AF57">
            <v>13</v>
          </cell>
          <cell r="AG57">
            <v>0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  <cell r="E58" t="str">
            <v>MEDICINA VETERINARIA</v>
          </cell>
          <cell r="F58">
            <v>16</v>
          </cell>
          <cell r="G58">
            <v>35</v>
          </cell>
          <cell r="H58">
            <v>46</v>
          </cell>
          <cell r="I58">
            <v>34</v>
          </cell>
          <cell r="J58">
            <v>0</v>
          </cell>
          <cell r="K58">
            <v>131</v>
          </cell>
          <cell r="L58">
            <v>2</v>
          </cell>
          <cell r="M58">
            <v>10</v>
          </cell>
          <cell r="N58">
            <v>29</v>
          </cell>
          <cell r="O58">
            <v>39</v>
          </cell>
          <cell r="P58">
            <v>56</v>
          </cell>
          <cell r="Q58">
            <v>0</v>
          </cell>
          <cell r="R58">
            <v>134</v>
          </cell>
          <cell r="S58">
            <v>1</v>
          </cell>
          <cell r="T58">
            <v>7</v>
          </cell>
          <cell r="U58">
            <v>10</v>
          </cell>
          <cell r="V58">
            <v>26</v>
          </cell>
          <cell r="W58">
            <v>54</v>
          </cell>
          <cell r="X58">
            <v>0</v>
          </cell>
          <cell r="Y58">
            <v>97</v>
          </cell>
          <cell r="Z58">
            <v>0</v>
          </cell>
          <cell r="AA58">
            <v>0</v>
          </cell>
          <cell r="AB58">
            <v>12</v>
          </cell>
          <cell r="AC58">
            <v>26</v>
          </cell>
          <cell r="AD58">
            <v>64</v>
          </cell>
          <cell r="AE58">
            <v>0</v>
          </cell>
          <cell r="AF58">
            <v>102</v>
          </cell>
          <cell r="AG58">
            <v>0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  <cell r="E59" t="str">
            <v>SCIENZE E TECNOLOGIE AGRARIE</v>
          </cell>
          <cell r="F59">
            <v>10</v>
          </cell>
          <cell r="G59">
            <v>61</v>
          </cell>
          <cell r="H59">
            <v>45</v>
          </cell>
          <cell r="I59">
            <v>13</v>
          </cell>
          <cell r="J59">
            <v>0</v>
          </cell>
          <cell r="K59">
            <v>129</v>
          </cell>
          <cell r="L59">
            <v>1</v>
          </cell>
          <cell r="M59">
            <v>10</v>
          </cell>
          <cell r="N59">
            <v>74</v>
          </cell>
          <cell r="O59">
            <v>59</v>
          </cell>
          <cell r="P59">
            <v>13</v>
          </cell>
          <cell r="Q59">
            <v>1</v>
          </cell>
          <cell r="R59">
            <v>157</v>
          </cell>
          <cell r="S59">
            <v>3</v>
          </cell>
          <cell r="T59">
            <v>17</v>
          </cell>
          <cell r="U59">
            <v>95</v>
          </cell>
          <cell r="V59">
            <v>86</v>
          </cell>
          <cell r="W59">
            <v>15</v>
          </cell>
          <cell r="X59">
            <v>0</v>
          </cell>
          <cell r="Y59">
            <v>213</v>
          </cell>
          <cell r="Z59">
            <v>2</v>
          </cell>
          <cell r="AA59">
            <v>15</v>
          </cell>
          <cell r="AB59">
            <v>66</v>
          </cell>
          <cell r="AC59">
            <v>39</v>
          </cell>
          <cell r="AD59">
            <v>6</v>
          </cell>
          <cell r="AE59">
            <v>0</v>
          </cell>
          <cell r="AF59">
            <v>126</v>
          </cell>
          <cell r="AG59">
            <v>0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  <cell r="E60" t="str">
            <v>TUTELA E GESTIONE DEL TERRITORIO E DEL PAESAGGIO AGRO-FORESTALE</v>
          </cell>
          <cell r="F60">
            <v>5</v>
          </cell>
          <cell r="G60">
            <v>25</v>
          </cell>
          <cell r="H60">
            <v>15</v>
          </cell>
          <cell r="I60">
            <v>4</v>
          </cell>
          <cell r="J60">
            <v>0</v>
          </cell>
          <cell r="K60">
            <v>49</v>
          </cell>
          <cell r="L60">
            <v>0</v>
          </cell>
          <cell r="M60">
            <v>10</v>
          </cell>
          <cell r="N60">
            <v>30</v>
          </cell>
          <cell r="O60">
            <v>13</v>
          </cell>
          <cell r="P60">
            <v>5</v>
          </cell>
          <cell r="Q60">
            <v>1</v>
          </cell>
          <cell r="R60">
            <v>59</v>
          </cell>
          <cell r="S60">
            <v>1</v>
          </cell>
          <cell r="T60">
            <v>9</v>
          </cell>
          <cell r="U60">
            <v>45</v>
          </cell>
          <cell r="V60">
            <v>23</v>
          </cell>
          <cell r="W60">
            <v>0</v>
          </cell>
          <cell r="X60">
            <v>0</v>
          </cell>
          <cell r="Y60">
            <v>77</v>
          </cell>
          <cell r="Z60">
            <v>0</v>
          </cell>
          <cell r="AA60">
            <v>5</v>
          </cell>
          <cell r="AB60">
            <v>22</v>
          </cell>
          <cell r="AC60">
            <v>12</v>
          </cell>
          <cell r="AD60">
            <v>2</v>
          </cell>
          <cell r="AE60">
            <v>0</v>
          </cell>
          <cell r="AF60">
            <v>41</v>
          </cell>
          <cell r="AG60">
            <v>1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  <cell r="E61" t="str">
            <v>GESTIONE E SVILUPPO SOSTENIBILE DEI SISTEMI RURALI MEDITERRANEI</v>
          </cell>
          <cell r="F61">
            <v>3</v>
          </cell>
          <cell r="G61">
            <v>10</v>
          </cell>
          <cell r="H61">
            <v>6</v>
          </cell>
          <cell r="I61">
            <v>3</v>
          </cell>
          <cell r="J61">
            <v>0</v>
          </cell>
          <cell r="K61">
            <v>22</v>
          </cell>
          <cell r="L61">
            <v>0</v>
          </cell>
          <cell r="M61">
            <v>2</v>
          </cell>
          <cell r="N61">
            <v>13</v>
          </cell>
          <cell r="O61">
            <v>5</v>
          </cell>
          <cell r="P61">
            <v>2</v>
          </cell>
          <cell r="Q61">
            <v>0</v>
          </cell>
          <cell r="R61">
            <v>22</v>
          </cell>
          <cell r="S61">
            <v>0</v>
          </cell>
          <cell r="T61">
            <v>1</v>
          </cell>
          <cell r="U61">
            <v>6</v>
          </cell>
          <cell r="V61">
            <v>6</v>
          </cell>
          <cell r="W61">
            <v>2</v>
          </cell>
          <cell r="X61">
            <v>0</v>
          </cell>
          <cell r="Y61">
            <v>15</v>
          </cell>
          <cell r="Z61">
            <v>0</v>
          </cell>
          <cell r="AA61">
            <v>2</v>
          </cell>
          <cell r="AB61">
            <v>4</v>
          </cell>
          <cell r="AC61">
            <v>9</v>
          </cell>
          <cell r="AD61">
            <v>3</v>
          </cell>
          <cell r="AE61">
            <v>0</v>
          </cell>
          <cell r="AF61">
            <v>18</v>
          </cell>
          <cell r="AG61">
            <v>0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  <cell r="E62" t="str">
            <v>SCIENZE E TECNOLOGIE ALIMENTARI</v>
          </cell>
          <cell r="F62">
            <v>21</v>
          </cell>
          <cell r="G62">
            <v>195</v>
          </cell>
          <cell r="H62">
            <v>155</v>
          </cell>
          <cell r="I62">
            <v>24</v>
          </cell>
          <cell r="J62">
            <v>0</v>
          </cell>
          <cell r="K62">
            <v>395</v>
          </cell>
          <cell r="L62">
            <v>1</v>
          </cell>
          <cell r="M62">
            <v>26</v>
          </cell>
          <cell r="N62">
            <v>176</v>
          </cell>
          <cell r="O62">
            <v>143</v>
          </cell>
          <cell r="P62">
            <v>26</v>
          </cell>
          <cell r="Q62">
            <v>0</v>
          </cell>
          <cell r="R62">
            <v>371</v>
          </cell>
          <cell r="S62">
            <v>3</v>
          </cell>
          <cell r="T62">
            <v>32</v>
          </cell>
          <cell r="U62">
            <v>173</v>
          </cell>
          <cell r="V62">
            <v>148</v>
          </cell>
          <cell r="W62">
            <v>29</v>
          </cell>
          <cell r="X62">
            <v>0</v>
          </cell>
          <cell r="Y62">
            <v>382</v>
          </cell>
          <cell r="Z62">
            <v>4</v>
          </cell>
          <cell r="AA62">
            <v>16</v>
          </cell>
          <cell r="AB62">
            <v>57</v>
          </cell>
          <cell r="AC62">
            <v>38</v>
          </cell>
          <cell r="AD62">
            <v>9</v>
          </cell>
          <cell r="AE62">
            <v>0</v>
          </cell>
          <cell r="AF62">
            <v>120</v>
          </cell>
          <cell r="AG62">
            <v>2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  <cell r="E63" t="str">
            <v>BIOTECNOLOGIE PER LA QUALITA' E LA SICUREZZA DELL'ALIMENTAZIONE</v>
          </cell>
          <cell r="F63">
            <v>0</v>
          </cell>
          <cell r="G63">
            <v>3</v>
          </cell>
          <cell r="H63">
            <v>2</v>
          </cell>
          <cell r="I63">
            <v>3</v>
          </cell>
          <cell r="J63">
            <v>0</v>
          </cell>
          <cell r="K63">
            <v>8</v>
          </cell>
          <cell r="L63">
            <v>0</v>
          </cell>
          <cell r="M63">
            <v>0</v>
          </cell>
          <cell r="N63">
            <v>9</v>
          </cell>
          <cell r="O63">
            <v>2</v>
          </cell>
          <cell r="P63">
            <v>0</v>
          </cell>
          <cell r="Q63">
            <v>0</v>
          </cell>
          <cell r="R63">
            <v>11</v>
          </cell>
          <cell r="S63">
            <v>0</v>
          </cell>
          <cell r="T63">
            <v>0</v>
          </cell>
          <cell r="U63">
            <v>5</v>
          </cell>
          <cell r="V63">
            <v>1</v>
          </cell>
          <cell r="W63">
            <v>0</v>
          </cell>
          <cell r="X63">
            <v>0</v>
          </cell>
          <cell r="Y63">
            <v>6</v>
          </cell>
          <cell r="Z63">
            <v>0</v>
          </cell>
          <cell r="AA63">
            <v>2</v>
          </cell>
          <cell r="AB63">
            <v>1</v>
          </cell>
          <cell r="AC63">
            <v>0</v>
          </cell>
          <cell r="AD63">
            <v>0</v>
          </cell>
          <cell r="AE63">
            <v>0</v>
          </cell>
          <cell r="AF63">
            <v>3</v>
          </cell>
          <cell r="AG63">
            <v>0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  <cell r="E64" t="str">
            <v>MEDICINA DELLE PIANTE</v>
          </cell>
          <cell r="F64">
            <v>0</v>
          </cell>
          <cell r="G64">
            <v>14</v>
          </cell>
          <cell r="H64">
            <v>3</v>
          </cell>
          <cell r="I64">
            <v>2</v>
          </cell>
          <cell r="J64">
            <v>0</v>
          </cell>
          <cell r="K64">
            <v>19</v>
          </cell>
          <cell r="L64">
            <v>0</v>
          </cell>
          <cell r="M64">
            <v>0</v>
          </cell>
          <cell r="N64">
            <v>7</v>
          </cell>
          <cell r="O64">
            <v>1</v>
          </cell>
          <cell r="P64">
            <v>1</v>
          </cell>
          <cell r="Q64">
            <v>0</v>
          </cell>
          <cell r="R64">
            <v>9</v>
          </cell>
          <cell r="S64">
            <v>0</v>
          </cell>
          <cell r="T64">
            <v>0</v>
          </cell>
          <cell r="U64">
            <v>8</v>
          </cell>
          <cell r="V64">
            <v>8</v>
          </cell>
          <cell r="W64">
            <v>1</v>
          </cell>
          <cell r="X64">
            <v>1</v>
          </cell>
          <cell r="Y64">
            <v>18</v>
          </cell>
          <cell r="Z64">
            <v>1</v>
          </cell>
          <cell r="AA64">
            <v>1</v>
          </cell>
          <cell r="AB64">
            <v>10</v>
          </cell>
          <cell r="AC64">
            <v>7</v>
          </cell>
          <cell r="AD64">
            <v>2</v>
          </cell>
          <cell r="AE64">
            <v>0</v>
          </cell>
          <cell r="AF64">
            <v>20</v>
          </cell>
          <cell r="AG64">
            <v>0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  <cell r="E65" t="str">
            <v>SCIENZE E TECNOLOGIE ALIMENTARI</v>
          </cell>
          <cell r="F65">
            <v>2</v>
          </cell>
          <cell r="G65">
            <v>18</v>
          </cell>
          <cell r="H65">
            <v>10</v>
          </cell>
          <cell r="I65">
            <v>2</v>
          </cell>
          <cell r="J65">
            <v>0</v>
          </cell>
          <cell r="K65">
            <v>32</v>
          </cell>
          <cell r="L65">
            <v>0</v>
          </cell>
          <cell r="M65">
            <v>3</v>
          </cell>
          <cell r="N65">
            <v>28</v>
          </cell>
          <cell r="O65">
            <v>7</v>
          </cell>
          <cell r="P65">
            <v>3</v>
          </cell>
          <cell r="Q65">
            <v>0</v>
          </cell>
          <cell r="R65">
            <v>41</v>
          </cell>
          <cell r="S65">
            <v>1</v>
          </cell>
          <cell r="T65">
            <v>6</v>
          </cell>
          <cell r="U65">
            <v>33</v>
          </cell>
          <cell r="V65">
            <v>13</v>
          </cell>
          <cell r="W65">
            <v>3</v>
          </cell>
          <cell r="X65">
            <v>0</v>
          </cell>
          <cell r="Y65">
            <v>55</v>
          </cell>
          <cell r="Z65">
            <v>0</v>
          </cell>
          <cell r="AA65">
            <v>2</v>
          </cell>
          <cell r="AB65">
            <v>20</v>
          </cell>
          <cell r="AC65">
            <v>15</v>
          </cell>
          <cell r="AD65">
            <v>2</v>
          </cell>
          <cell r="AE65">
            <v>0</v>
          </cell>
          <cell r="AF65">
            <v>39</v>
          </cell>
          <cell r="AG65">
            <v>0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  <cell r="E66" t="str">
            <v>SCIENZE DEI BENI CULTURALI</v>
          </cell>
          <cell r="F66">
            <v>28</v>
          </cell>
          <cell r="G66">
            <v>86</v>
          </cell>
          <cell r="H66">
            <v>45</v>
          </cell>
          <cell r="I66">
            <v>8</v>
          </cell>
          <cell r="J66">
            <v>0</v>
          </cell>
          <cell r="K66">
            <v>167</v>
          </cell>
          <cell r="L66">
            <v>0</v>
          </cell>
          <cell r="M66">
            <v>27</v>
          </cell>
          <cell r="N66">
            <v>95</v>
          </cell>
          <cell r="O66">
            <v>39</v>
          </cell>
          <cell r="P66">
            <v>7</v>
          </cell>
          <cell r="Q66">
            <v>0</v>
          </cell>
          <cell r="R66">
            <v>168</v>
          </cell>
          <cell r="S66">
            <v>0</v>
          </cell>
          <cell r="T66">
            <v>25</v>
          </cell>
          <cell r="U66">
            <v>80</v>
          </cell>
          <cell r="V66">
            <v>46</v>
          </cell>
          <cell r="W66">
            <v>11</v>
          </cell>
          <cell r="X66">
            <v>0</v>
          </cell>
          <cell r="Y66">
            <v>162</v>
          </cell>
          <cell r="Z66">
            <v>1</v>
          </cell>
          <cell r="AA66">
            <v>29</v>
          </cell>
          <cell r="AB66">
            <v>73</v>
          </cell>
          <cell r="AC66">
            <v>39</v>
          </cell>
          <cell r="AD66">
            <v>3</v>
          </cell>
          <cell r="AE66">
            <v>1</v>
          </cell>
          <cell r="AF66">
            <v>145</v>
          </cell>
          <cell r="AG66">
            <v>2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  <cell r="E67" t="str">
            <v>SCIENZE DEI BENI CULTURALI PER IL TURISMO</v>
          </cell>
          <cell r="F67">
            <v>18</v>
          </cell>
          <cell r="G67">
            <v>25</v>
          </cell>
          <cell r="H67">
            <v>3</v>
          </cell>
          <cell r="I67">
            <v>1</v>
          </cell>
          <cell r="J67">
            <v>0</v>
          </cell>
          <cell r="K67">
            <v>47</v>
          </cell>
          <cell r="L67">
            <v>1</v>
          </cell>
          <cell r="M67">
            <v>27</v>
          </cell>
          <cell r="N67">
            <v>25</v>
          </cell>
          <cell r="O67">
            <v>3</v>
          </cell>
          <cell r="P67">
            <v>0</v>
          </cell>
          <cell r="Q67">
            <v>0</v>
          </cell>
          <cell r="R67">
            <v>55</v>
          </cell>
          <cell r="S67">
            <v>0</v>
          </cell>
          <cell r="T67">
            <v>22</v>
          </cell>
          <cell r="U67">
            <v>20</v>
          </cell>
          <cell r="V67">
            <v>1</v>
          </cell>
          <cell r="W67">
            <v>2</v>
          </cell>
          <cell r="X67">
            <v>0</v>
          </cell>
          <cell r="Y67">
            <v>45</v>
          </cell>
          <cell r="Z67">
            <v>1</v>
          </cell>
          <cell r="AA67">
            <v>19</v>
          </cell>
          <cell r="AB67">
            <v>13</v>
          </cell>
          <cell r="AC67">
            <v>2</v>
          </cell>
          <cell r="AD67">
            <v>2</v>
          </cell>
          <cell r="AE67">
            <v>0</v>
          </cell>
          <cell r="AF67">
            <v>36</v>
          </cell>
          <cell r="AG67">
            <v>1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  <cell r="E68" t="str">
            <v>ARCHEOLOGIA</v>
          </cell>
          <cell r="F68">
            <v>3</v>
          </cell>
          <cell r="G68">
            <v>4</v>
          </cell>
          <cell r="H68">
            <v>1</v>
          </cell>
          <cell r="I68">
            <v>1</v>
          </cell>
          <cell r="J68">
            <v>0</v>
          </cell>
          <cell r="K68">
            <v>9</v>
          </cell>
          <cell r="L68">
            <v>0</v>
          </cell>
          <cell r="M68">
            <v>1</v>
          </cell>
          <cell r="N68">
            <v>10</v>
          </cell>
          <cell r="O68">
            <v>2</v>
          </cell>
          <cell r="P68">
            <v>0</v>
          </cell>
          <cell r="Q68">
            <v>0</v>
          </cell>
          <cell r="R68">
            <v>13</v>
          </cell>
          <cell r="S68">
            <v>0</v>
          </cell>
          <cell r="T68">
            <v>2</v>
          </cell>
          <cell r="U68">
            <v>9</v>
          </cell>
          <cell r="V68">
            <v>9</v>
          </cell>
          <cell r="W68">
            <v>0</v>
          </cell>
          <cell r="X68">
            <v>0</v>
          </cell>
          <cell r="Y68">
            <v>20</v>
          </cell>
          <cell r="Z68">
            <v>0</v>
          </cell>
          <cell r="AA68">
            <v>3</v>
          </cell>
          <cell r="AB68">
            <v>10</v>
          </cell>
          <cell r="AC68">
            <v>14</v>
          </cell>
          <cell r="AD68">
            <v>2</v>
          </cell>
          <cell r="AE68">
            <v>0</v>
          </cell>
          <cell r="AF68">
            <v>29</v>
          </cell>
          <cell r="AG68">
            <v>0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  <cell r="E69" t="str">
            <v>FILOLOGIA, LETTERATURE E STORIA DELL' ANTICHITA'</v>
          </cell>
          <cell r="F69">
            <v>3</v>
          </cell>
          <cell r="G69">
            <v>18</v>
          </cell>
          <cell r="H69">
            <v>4</v>
          </cell>
          <cell r="I69">
            <v>4</v>
          </cell>
          <cell r="J69">
            <v>0</v>
          </cell>
          <cell r="K69">
            <v>29</v>
          </cell>
          <cell r="L69">
            <v>0</v>
          </cell>
          <cell r="M69">
            <v>6</v>
          </cell>
          <cell r="N69">
            <v>21</v>
          </cell>
          <cell r="O69">
            <v>6</v>
          </cell>
          <cell r="P69">
            <v>4</v>
          </cell>
          <cell r="Q69">
            <v>0</v>
          </cell>
          <cell r="R69">
            <v>37</v>
          </cell>
          <cell r="S69">
            <v>0</v>
          </cell>
          <cell r="T69">
            <v>3</v>
          </cell>
          <cell r="U69">
            <v>14</v>
          </cell>
          <cell r="V69">
            <v>1</v>
          </cell>
          <cell r="W69">
            <v>2</v>
          </cell>
          <cell r="X69">
            <v>0</v>
          </cell>
          <cell r="Y69">
            <v>20</v>
          </cell>
          <cell r="Z69">
            <v>0</v>
          </cell>
          <cell r="AA69">
            <v>3</v>
          </cell>
          <cell r="AB69">
            <v>13</v>
          </cell>
          <cell r="AC69">
            <v>7</v>
          </cell>
          <cell r="AD69">
            <v>4</v>
          </cell>
          <cell r="AE69">
            <v>0</v>
          </cell>
          <cell r="AF69">
            <v>27</v>
          </cell>
          <cell r="AG69">
            <v>0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  <cell r="E70" t="str">
            <v>SCIENZE DELLA COMUNICAZIONE</v>
          </cell>
          <cell r="F70">
            <v>65</v>
          </cell>
          <cell r="G70">
            <v>103</v>
          </cell>
          <cell r="H70">
            <v>53</v>
          </cell>
          <cell r="I70">
            <v>9</v>
          </cell>
          <cell r="J70">
            <v>0</v>
          </cell>
          <cell r="K70">
            <v>230</v>
          </cell>
          <cell r="L70">
            <v>2</v>
          </cell>
          <cell r="M70">
            <v>54</v>
          </cell>
          <cell r="N70">
            <v>96</v>
          </cell>
          <cell r="O70">
            <v>69</v>
          </cell>
          <cell r="P70">
            <v>5</v>
          </cell>
          <cell r="Q70">
            <v>0</v>
          </cell>
          <cell r="R70">
            <v>224</v>
          </cell>
          <cell r="S70">
            <v>2</v>
          </cell>
          <cell r="T70">
            <v>41</v>
          </cell>
          <cell r="U70">
            <v>98</v>
          </cell>
          <cell r="V70">
            <v>47</v>
          </cell>
          <cell r="W70">
            <v>6</v>
          </cell>
          <cell r="X70">
            <v>3</v>
          </cell>
          <cell r="Y70">
            <v>195</v>
          </cell>
          <cell r="Z70">
            <v>4</v>
          </cell>
          <cell r="AA70">
            <v>51</v>
          </cell>
          <cell r="AB70">
            <v>85</v>
          </cell>
          <cell r="AC70">
            <v>41</v>
          </cell>
          <cell r="AD70">
            <v>8</v>
          </cell>
          <cell r="AE70">
            <v>1</v>
          </cell>
          <cell r="AF70">
            <v>186</v>
          </cell>
          <cell r="AG70">
            <v>4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  <cell r="E71" t="str">
            <v>SCIENZE DELLA COMUNICAZIONE E DELL'ANIMAZIONE SOCIO-CULTURALE</v>
          </cell>
          <cell r="F71">
            <v>84</v>
          </cell>
          <cell r="G71">
            <v>102</v>
          </cell>
          <cell r="H71">
            <v>20</v>
          </cell>
          <cell r="I71">
            <v>8</v>
          </cell>
          <cell r="J71">
            <v>0</v>
          </cell>
          <cell r="K71">
            <v>214</v>
          </cell>
          <cell r="L71">
            <v>2</v>
          </cell>
          <cell r="M71">
            <v>71</v>
          </cell>
          <cell r="N71">
            <v>90</v>
          </cell>
          <cell r="O71">
            <v>22</v>
          </cell>
          <cell r="P71">
            <v>7</v>
          </cell>
          <cell r="Q71">
            <v>0</v>
          </cell>
          <cell r="R71">
            <v>190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  <cell r="E72" t="str">
            <v>SCIENZE DELLA FORMAZIONE</v>
          </cell>
          <cell r="F72">
            <v>25</v>
          </cell>
          <cell r="G72">
            <v>90</v>
          </cell>
          <cell r="H72">
            <v>54</v>
          </cell>
          <cell r="I72">
            <v>5</v>
          </cell>
          <cell r="J72">
            <v>0</v>
          </cell>
          <cell r="K72">
            <v>174</v>
          </cell>
          <cell r="L72">
            <v>3</v>
          </cell>
          <cell r="M72">
            <v>27</v>
          </cell>
          <cell r="N72">
            <v>96</v>
          </cell>
          <cell r="O72">
            <v>45</v>
          </cell>
          <cell r="P72">
            <v>11</v>
          </cell>
          <cell r="Q72">
            <v>0</v>
          </cell>
          <cell r="R72">
            <v>179</v>
          </cell>
          <cell r="S72">
            <v>3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  <cell r="E73" t="str">
            <v>SCIENZE DELL'EDUCAZIONE</v>
          </cell>
          <cell r="F73">
            <v>33</v>
          </cell>
          <cell r="G73">
            <v>87</v>
          </cell>
          <cell r="H73">
            <v>39</v>
          </cell>
          <cell r="I73">
            <v>9</v>
          </cell>
          <cell r="J73">
            <v>0</v>
          </cell>
          <cell r="K73">
            <v>168</v>
          </cell>
          <cell r="L73">
            <v>1</v>
          </cell>
          <cell r="M73">
            <v>20</v>
          </cell>
          <cell r="N73">
            <v>113</v>
          </cell>
          <cell r="O73">
            <v>47</v>
          </cell>
          <cell r="P73">
            <v>9</v>
          </cell>
          <cell r="Q73">
            <v>0</v>
          </cell>
          <cell r="R73">
            <v>189</v>
          </cell>
          <cell r="S73">
            <v>2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  <cell r="E74" t="str">
            <v>SCIENZE DELL'EDUCAZIONE E DELLA FORMAZIONE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0</v>
          </cell>
          <cell r="S74" t="str">
            <v>-</v>
          </cell>
          <cell r="T74">
            <v>23</v>
          </cell>
          <cell r="U74">
            <v>138</v>
          </cell>
          <cell r="V74">
            <v>56</v>
          </cell>
          <cell r="W74">
            <v>9</v>
          </cell>
          <cell r="X74">
            <v>0</v>
          </cell>
          <cell r="Y74">
            <v>226</v>
          </cell>
          <cell r="Z74">
            <v>0</v>
          </cell>
          <cell r="AA74">
            <v>23</v>
          </cell>
          <cell r="AB74">
            <v>147</v>
          </cell>
          <cell r="AC74">
            <v>58</v>
          </cell>
          <cell r="AD74">
            <v>5</v>
          </cell>
          <cell r="AE74">
            <v>0</v>
          </cell>
          <cell r="AF74">
            <v>233</v>
          </cell>
          <cell r="AG74">
            <v>1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  <cell r="E75" t="str">
            <v>SCIENZE E TECNICHE PSICOLOGICHE</v>
          </cell>
          <cell r="F75">
            <v>50</v>
          </cell>
          <cell r="G75">
            <v>118</v>
          </cell>
          <cell r="H75">
            <v>64</v>
          </cell>
          <cell r="I75">
            <v>10</v>
          </cell>
          <cell r="J75">
            <v>0</v>
          </cell>
          <cell r="K75">
            <v>242</v>
          </cell>
          <cell r="L75">
            <v>2</v>
          </cell>
          <cell r="M75">
            <v>41</v>
          </cell>
          <cell r="N75">
            <v>119</v>
          </cell>
          <cell r="O75">
            <v>75</v>
          </cell>
          <cell r="P75">
            <v>6</v>
          </cell>
          <cell r="Q75">
            <v>0</v>
          </cell>
          <cell r="R75">
            <v>241</v>
          </cell>
          <cell r="S75">
            <v>1</v>
          </cell>
          <cell r="T75">
            <v>45</v>
          </cell>
          <cell r="U75">
            <v>112</v>
          </cell>
          <cell r="V75">
            <v>80</v>
          </cell>
          <cell r="W75">
            <v>11</v>
          </cell>
          <cell r="X75">
            <v>0</v>
          </cell>
          <cell r="Y75">
            <v>248</v>
          </cell>
          <cell r="Z75">
            <v>0</v>
          </cell>
          <cell r="AA75">
            <v>54</v>
          </cell>
          <cell r="AB75">
            <v>108</v>
          </cell>
          <cell r="AC75">
            <v>73</v>
          </cell>
          <cell r="AD75">
            <v>12</v>
          </cell>
          <cell r="AE75">
            <v>0</v>
          </cell>
          <cell r="AF75">
            <v>247</v>
          </cell>
          <cell r="AG75">
            <v>2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  <cell r="E76" t="str">
            <v>CONSULENTE PER I SERVIZI ALLA PERSONA E ALLE IMPRESE</v>
          </cell>
          <cell r="F76">
            <v>6</v>
          </cell>
          <cell r="G76">
            <v>41</v>
          </cell>
          <cell r="H76">
            <v>21</v>
          </cell>
          <cell r="I76">
            <v>3</v>
          </cell>
          <cell r="J76">
            <v>0</v>
          </cell>
          <cell r="K76">
            <v>71</v>
          </cell>
          <cell r="L76">
            <v>1</v>
          </cell>
          <cell r="M76">
            <v>11</v>
          </cell>
          <cell r="N76">
            <v>34</v>
          </cell>
          <cell r="O76">
            <v>37</v>
          </cell>
          <cell r="P76">
            <v>6</v>
          </cell>
          <cell r="Q76">
            <v>0</v>
          </cell>
          <cell r="R76">
            <v>88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  <cell r="E77" t="str">
            <v>FORMAZIONE E GESTIONE DELLE RISORSE UMANE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-</v>
          </cell>
          <cell r="N77" t="str">
            <v>-</v>
          </cell>
          <cell r="O77" t="str">
            <v>-</v>
          </cell>
          <cell r="P77" t="str">
            <v>-</v>
          </cell>
          <cell r="Q77" t="str">
            <v>-</v>
          </cell>
          <cell r="R77">
            <v>0</v>
          </cell>
          <cell r="S77" t="str">
            <v>-</v>
          </cell>
          <cell r="T77">
            <v>17</v>
          </cell>
          <cell r="U77">
            <v>34</v>
          </cell>
          <cell r="V77">
            <v>29</v>
          </cell>
          <cell r="W77">
            <v>4</v>
          </cell>
          <cell r="X77">
            <v>0</v>
          </cell>
          <cell r="Y77">
            <v>84</v>
          </cell>
          <cell r="Z77">
            <v>1</v>
          </cell>
          <cell r="AA77">
            <v>12</v>
          </cell>
          <cell r="AB77">
            <v>25</v>
          </cell>
          <cell r="AC77">
            <v>24</v>
          </cell>
          <cell r="AD77">
            <v>3</v>
          </cell>
          <cell r="AE77">
            <v>0</v>
          </cell>
          <cell r="AF77">
            <v>64</v>
          </cell>
          <cell r="AG77">
            <v>0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  <cell r="E78" t="str">
            <v>PROGETTAZIONE E GESTIONE FORMATIVA NELL'ERA DIGITALE</v>
          </cell>
          <cell r="F78">
            <v>4</v>
          </cell>
          <cell r="G78">
            <v>15</v>
          </cell>
          <cell r="H78">
            <v>7</v>
          </cell>
          <cell r="I78">
            <v>1</v>
          </cell>
          <cell r="J78">
            <v>0</v>
          </cell>
          <cell r="K78">
            <v>27</v>
          </cell>
          <cell r="L78">
            <v>8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0</v>
          </cell>
          <cell r="S78" t="str">
            <v>-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  <cell r="E79" t="str">
            <v>PSICOLOGIA CLINICA</v>
          </cell>
          <cell r="F79">
            <v>25</v>
          </cell>
          <cell r="G79">
            <v>54</v>
          </cell>
          <cell r="H79">
            <v>32</v>
          </cell>
          <cell r="I79">
            <v>9</v>
          </cell>
          <cell r="J79">
            <v>0</v>
          </cell>
          <cell r="K79">
            <v>120</v>
          </cell>
          <cell r="L79">
            <v>1</v>
          </cell>
          <cell r="M79">
            <v>23</v>
          </cell>
          <cell r="N79">
            <v>56</v>
          </cell>
          <cell r="O79">
            <v>34</v>
          </cell>
          <cell r="P79">
            <v>6</v>
          </cell>
          <cell r="Q79">
            <v>0</v>
          </cell>
          <cell r="R79">
            <v>119</v>
          </cell>
          <cell r="S79">
            <v>0</v>
          </cell>
          <cell r="T79">
            <v>21</v>
          </cell>
          <cell r="U79">
            <v>59</v>
          </cell>
          <cell r="V79">
            <v>33</v>
          </cell>
          <cell r="W79">
            <v>5</v>
          </cell>
          <cell r="X79">
            <v>0</v>
          </cell>
          <cell r="Y79">
            <v>118</v>
          </cell>
          <cell r="Z79">
            <v>1</v>
          </cell>
          <cell r="AA79">
            <v>16</v>
          </cell>
          <cell r="AB79">
            <v>46</v>
          </cell>
          <cell r="AC79">
            <v>32</v>
          </cell>
          <cell r="AD79">
            <v>7</v>
          </cell>
          <cell r="AE79">
            <v>0</v>
          </cell>
          <cell r="AF79">
            <v>101</v>
          </cell>
          <cell r="AG79">
            <v>0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  <cell r="E80" t="str">
            <v>SCIENZE DELL'EDUCAZIONE DEGLI ADULTI E DELLA FORMAZIONE CONTINUA</v>
          </cell>
          <cell r="F80">
            <v>11</v>
          </cell>
          <cell r="G80">
            <v>26</v>
          </cell>
          <cell r="H80">
            <v>16</v>
          </cell>
          <cell r="I80">
            <v>9</v>
          </cell>
          <cell r="J80">
            <v>0</v>
          </cell>
          <cell r="K80">
            <v>62</v>
          </cell>
          <cell r="L80">
            <v>1</v>
          </cell>
          <cell r="M80">
            <v>6</v>
          </cell>
          <cell r="N80">
            <v>24</v>
          </cell>
          <cell r="O80">
            <v>17</v>
          </cell>
          <cell r="P80">
            <v>5</v>
          </cell>
          <cell r="Q80">
            <v>0</v>
          </cell>
          <cell r="R80">
            <v>52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  <cell r="E81" t="str">
            <v>SCIENZE DELL'INFORMAZIONE EDITORIALE, PUBBLICA E SOCIALE</v>
          </cell>
          <cell r="F81">
            <v>16</v>
          </cell>
          <cell r="G81">
            <v>27</v>
          </cell>
          <cell r="H81">
            <v>25</v>
          </cell>
          <cell r="I81">
            <v>7</v>
          </cell>
          <cell r="J81">
            <v>0</v>
          </cell>
          <cell r="K81">
            <v>75</v>
          </cell>
          <cell r="L81">
            <v>2</v>
          </cell>
          <cell r="M81">
            <v>17</v>
          </cell>
          <cell r="N81">
            <v>32</v>
          </cell>
          <cell r="O81">
            <v>33</v>
          </cell>
          <cell r="P81">
            <v>5</v>
          </cell>
          <cell r="Q81">
            <v>2</v>
          </cell>
          <cell r="R81">
            <v>89</v>
          </cell>
          <cell r="S81">
            <v>2</v>
          </cell>
          <cell r="T81">
            <v>17</v>
          </cell>
          <cell r="U81">
            <v>41</v>
          </cell>
          <cell r="V81">
            <v>21</v>
          </cell>
          <cell r="W81">
            <v>2</v>
          </cell>
          <cell r="X81">
            <v>0</v>
          </cell>
          <cell r="Y81">
            <v>81</v>
          </cell>
          <cell r="Z81">
            <v>0</v>
          </cell>
          <cell r="AA81">
            <v>16</v>
          </cell>
          <cell r="AB81">
            <v>39</v>
          </cell>
          <cell r="AC81">
            <v>40</v>
          </cell>
          <cell r="AD81">
            <v>4</v>
          </cell>
          <cell r="AE81">
            <v>2</v>
          </cell>
          <cell r="AF81">
            <v>101</v>
          </cell>
          <cell r="AG81">
            <v>4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  <cell r="E82" t="str">
            <v>SCIENZE PEDAGOGICHE</v>
          </cell>
          <cell r="F82">
            <v>7</v>
          </cell>
          <cell r="G82">
            <v>47</v>
          </cell>
          <cell r="H82">
            <v>32</v>
          </cell>
          <cell r="I82">
            <v>3</v>
          </cell>
          <cell r="J82">
            <v>0</v>
          </cell>
          <cell r="K82">
            <v>89</v>
          </cell>
          <cell r="L82">
            <v>1</v>
          </cell>
          <cell r="M82">
            <v>11</v>
          </cell>
          <cell r="N82">
            <v>65</v>
          </cell>
          <cell r="O82">
            <v>23</v>
          </cell>
          <cell r="P82">
            <v>3</v>
          </cell>
          <cell r="Q82">
            <v>0</v>
          </cell>
          <cell r="R82">
            <v>102</v>
          </cell>
          <cell r="S82">
            <v>0</v>
          </cell>
          <cell r="T82">
            <v>6</v>
          </cell>
          <cell r="U82">
            <v>55</v>
          </cell>
          <cell r="V82">
            <v>31</v>
          </cell>
          <cell r="W82">
            <v>8</v>
          </cell>
          <cell r="X82">
            <v>0</v>
          </cell>
          <cell r="Y82">
            <v>100</v>
          </cell>
          <cell r="Z82">
            <v>0</v>
          </cell>
          <cell r="AA82">
            <v>7</v>
          </cell>
          <cell r="AB82">
            <v>40</v>
          </cell>
          <cell r="AC82">
            <v>45</v>
          </cell>
          <cell r="AD82">
            <v>7</v>
          </cell>
          <cell r="AE82">
            <v>0</v>
          </cell>
          <cell r="AF82">
            <v>99</v>
          </cell>
          <cell r="AG82">
            <v>0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  <cell r="E83" t="str">
            <v>SCIENZE DELLA FORMAZIONE PRIMARIA</v>
          </cell>
          <cell r="F83">
            <v>9</v>
          </cell>
          <cell r="G83">
            <v>36</v>
          </cell>
          <cell r="H83">
            <v>47</v>
          </cell>
          <cell r="I83">
            <v>2</v>
          </cell>
          <cell r="J83">
            <v>0</v>
          </cell>
          <cell r="K83">
            <v>94</v>
          </cell>
          <cell r="L83">
            <v>0</v>
          </cell>
          <cell r="M83">
            <v>5</v>
          </cell>
          <cell r="N83">
            <v>38</v>
          </cell>
          <cell r="O83">
            <v>38</v>
          </cell>
          <cell r="P83">
            <v>0</v>
          </cell>
          <cell r="Q83">
            <v>0</v>
          </cell>
          <cell r="R83">
            <v>81</v>
          </cell>
          <cell r="S83">
            <v>0</v>
          </cell>
          <cell r="T83">
            <v>10</v>
          </cell>
          <cell r="U83">
            <v>48</v>
          </cell>
          <cell r="V83">
            <v>39</v>
          </cell>
          <cell r="W83">
            <v>1</v>
          </cell>
          <cell r="X83">
            <v>0</v>
          </cell>
          <cell r="Y83">
            <v>98</v>
          </cell>
          <cell r="Z83">
            <v>0</v>
          </cell>
          <cell r="AA83">
            <v>10</v>
          </cell>
          <cell r="AB83">
            <v>36</v>
          </cell>
          <cell r="AC83">
            <v>46</v>
          </cell>
          <cell r="AD83">
            <v>1</v>
          </cell>
          <cell r="AE83">
            <v>0</v>
          </cell>
          <cell r="AF83">
            <v>93</v>
          </cell>
          <cell r="AG83">
            <v>1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  <cell r="E84" t="str">
            <v>SCIENZE E TECNOLOGIE PER I BENI CULTURALI</v>
          </cell>
          <cell r="F84">
            <v>10</v>
          </cell>
          <cell r="G84">
            <v>10</v>
          </cell>
          <cell r="H84">
            <v>0</v>
          </cell>
          <cell r="I84">
            <v>0</v>
          </cell>
          <cell r="J84">
            <v>0</v>
          </cell>
          <cell r="K84">
            <v>20</v>
          </cell>
          <cell r="L84">
            <v>0</v>
          </cell>
          <cell r="M84">
            <v>9</v>
          </cell>
          <cell r="N84">
            <v>10</v>
          </cell>
          <cell r="O84">
            <v>4</v>
          </cell>
          <cell r="P84">
            <v>0</v>
          </cell>
          <cell r="Q84">
            <v>0</v>
          </cell>
          <cell r="R84">
            <v>23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  <cell r="E85" t="str">
            <v>SCIENZE GEOLOGICHE</v>
          </cell>
          <cell r="F85">
            <v>7</v>
          </cell>
          <cell r="G85">
            <v>31</v>
          </cell>
          <cell r="H85">
            <v>26</v>
          </cell>
          <cell r="I85">
            <v>4</v>
          </cell>
          <cell r="J85">
            <v>0</v>
          </cell>
          <cell r="K85">
            <v>68</v>
          </cell>
          <cell r="L85">
            <v>0</v>
          </cell>
          <cell r="M85">
            <v>4</v>
          </cell>
          <cell r="N85">
            <v>25</v>
          </cell>
          <cell r="O85">
            <v>28</v>
          </cell>
          <cell r="P85">
            <v>6</v>
          </cell>
          <cell r="Q85">
            <v>0</v>
          </cell>
          <cell r="R85">
            <v>63</v>
          </cell>
          <cell r="S85">
            <v>0</v>
          </cell>
          <cell r="T85">
            <v>4</v>
          </cell>
          <cell r="U85">
            <v>27</v>
          </cell>
          <cell r="V85">
            <v>22</v>
          </cell>
          <cell r="W85">
            <v>3</v>
          </cell>
          <cell r="X85">
            <v>0</v>
          </cell>
          <cell r="Y85">
            <v>56</v>
          </cell>
          <cell r="Z85">
            <v>0</v>
          </cell>
          <cell r="AA85">
            <v>7</v>
          </cell>
          <cell r="AB85">
            <v>18</v>
          </cell>
          <cell r="AC85">
            <v>21</v>
          </cell>
          <cell r="AD85">
            <v>1</v>
          </cell>
          <cell r="AE85">
            <v>0</v>
          </cell>
          <cell r="AF85">
            <v>47</v>
          </cell>
          <cell r="AG85">
            <v>0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  <cell r="E86" t="str">
            <v>SCIENZA PER LA DIAGNOSTICA E CONSERVAZIONE DEI BENI CULTURALI</v>
          </cell>
          <cell r="F86">
            <v>1</v>
          </cell>
          <cell r="G86">
            <v>6</v>
          </cell>
          <cell r="H86">
            <v>1</v>
          </cell>
          <cell r="I86">
            <v>0</v>
          </cell>
          <cell r="J86">
            <v>0</v>
          </cell>
          <cell r="K86">
            <v>8</v>
          </cell>
          <cell r="L86">
            <v>0</v>
          </cell>
          <cell r="M86">
            <v>0</v>
          </cell>
          <cell r="N86">
            <v>2</v>
          </cell>
          <cell r="O86">
            <v>1</v>
          </cell>
          <cell r="P86">
            <v>0</v>
          </cell>
          <cell r="Q86">
            <v>0</v>
          </cell>
          <cell r="R86">
            <v>3</v>
          </cell>
          <cell r="S86">
            <v>0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  <cell r="Y86">
            <v>3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  <cell r="E87" t="str">
            <v>SCIENZE GEOLOGICHE E GEOFISICHE</v>
          </cell>
          <cell r="F87">
            <v>3</v>
          </cell>
          <cell r="G87">
            <v>8</v>
          </cell>
          <cell r="H87">
            <v>4</v>
          </cell>
          <cell r="I87">
            <v>0</v>
          </cell>
          <cell r="J87">
            <v>0</v>
          </cell>
          <cell r="K87">
            <v>15</v>
          </cell>
          <cell r="L87">
            <v>0</v>
          </cell>
          <cell r="M87">
            <v>3</v>
          </cell>
          <cell r="N87">
            <v>7</v>
          </cell>
          <cell r="O87">
            <v>2</v>
          </cell>
          <cell r="P87">
            <v>1</v>
          </cell>
          <cell r="Q87">
            <v>0</v>
          </cell>
          <cell r="R87">
            <v>13</v>
          </cell>
          <cell r="S87">
            <v>0</v>
          </cell>
          <cell r="T87">
            <v>2</v>
          </cell>
          <cell r="U87">
            <v>11</v>
          </cell>
          <cell r="V87">
            <v>5</v>
          </cell>
          <cell r="W87">
            <v>1</v>
          </cell>
          <cell r="X87">
            <v>0</v>
          </cell>
          <cell r="Y87">
            <v>19</v>
          </cell>
          <cell r="Z87">
            <v>0</v>
          </cell>
          <cell r="AA87">
            <v>2</v>
          </cell>
          <cell r="AB87">
            <v>7</v>
          </cell>
          <cell r="AC87">
            <v>5</v>
          </cell>
          <cell r="AD87">
            <v>1</v>
          </cell>
          <cell r="AE87">
            <v>0</v>
          </cell>
          <cell r="AF87">
            <v>15</v>
          </cell>
          <cell r="AG87">
            <v>0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  <cell r="E88" t="str">
            <v>CONSERVAZIONE E RESTAURO DEI BENI CULTURALI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7</v>
          </cell>
          <cell r="AC88">
            <v>0</v>
          </cell>
          <cell r="AD88">
            <v>0</v>
          </cell>
          <cell r="AE88">
            <v>0</v>
          </cell>
          <cell r="AF88">
            <v>8</v>
          </cell>
          <cell r="AG88">
            <v>0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  <cell r="E89" t="str">
            <v>ECONOMIA E COMMERCIO</v>
          </cell>
          <cell r="F89">
            <v>108</v>
          </cell>
          <cell r="G89">
            <v>376</v>
          </cell>
          <cell r="H89">
            <v>174</v>
          </cell>
          <cell r="I89">
            <v>54</v>
          </cell>
          <cell r="J89">
            <v>1</v>
          </cell>
          <cell r="K89">
            <v>713</v>
          </cell>
          <cell r="L89">
            <v>19</v>
          </cell>
          <cell r="M89">
            <v>107</v>
          </cell>
          <cell r="N89">
            <v>318</v>
          </cell>
          <cell r="O89">
            <v>160</v>
          </cell>
          <cell r="P89">
            <v>59</v>
          </cell>
          <cell r="Q89">
            <v>3</v>
          </cell>
          <cell r="R89">
            <v>647</v>
          </cell>
          <cell r="S89">
            <v>19</v>
          </cell>
          <cell r="T89">
            <v>112</v>
          </cell>
          <cell r="U89">
            <v>312</v>
          </cell>
          <cell r="V89">
            <v>108</v>
          </cell>
          <cell r="W89">
            <v>48</v>
          </cell>
          <cell r="X89">
            <v>2</v>
          </cell>
          <cell r="Y89">
            <v>582</v>
          </cell>
          <cell r="Z89">
            <v>12</v>
          </cell>
          <cell r="AA89">
            <v>142</v>
          </cell>
          <cell r="AB89">
            <v>288</v>
          </cell>
          <cell r="AC89">
            <v>117</v>
          </cell>
          <cell r="AD89">
            <v>38</v>
          </cell>
          <cell r="AE89">
            <v>2</v>
          </cell>
          <cell r="AF89">
            <v>587</v>
          </cell>
          <cell r="AG89">
            <v>17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  <cell r="E90" t="str">
            <v>SCIENZE STATISTICHE</v>
          </cell>
          <cell r="F90">
            <v>1</v>
          </cell>
          <cell r="G90">
            <v>16</v>
          </cell>
          <cell r="H90">
            <v>9</v>
          </cell>
          <cell r="I90">
            <v>2</v>
          </cell>
          <cell r="J90">
            <v>0</v>
          </cell>
          <cell r="K90">
            <v>28</v>
          </cell>
          <cell r="L90">
            <v>0</v>
          </cell>
          <cell r="M90">
            <v>3</v>
          </cell>
          <cell r="N90">
            <v>12</v>
          </cell>
          <cell r="O90">
            <v>14</v>
          </cell>
          <cell r="P90">
            <v>3</v>
          </cell>
          <cell r="Q90">
            <v>1</v>
          </cell>
          <cell r="R90">
            <v>33</v>
          </cell>
          <cell r="S90">
            <v>0</v>
          </cell>
          <cell r="T90">
            <v>4</v>
          </cell>
          <cell r="U90">
            <v>13</v>
          </cell>
          <cell r="V90">
            <v>13</v>
          </cell>
          <cell r="W90">
            <v>2</v>
          </cell>
          <cell r="X90">
            <v>0</v>
          </cell>
          <cell r="Y90">
            <v>32</v>
          </cell>
          <cell r="Z90">
            <v>1</v>
          </cell>
          <cell r="AA90">
            <v>5</v>
          </cell>
          <cell r="AB90">
            <v>16</v>
          </cell>
          <cell r="AC90">
            <v>5</v>
          </cell>
          <cell r="AD90">
            <v>2</v>
          </cell>
          <cell r="AE90">
            <v>0</v>
          </cell>
          <cell r="AF90">
            <v>28</v>
          </cell>
          <cell r="AG90">
            <v>1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  <cell r="E91" t="str">
            <v>ECONOMIA E COMMERCIO (Laurea Magistrale)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>
            <v>0</v>
          </cell>
          <cell r="S91" t="str">
            <v>-</v>
          </cell>
          <cell r="T91">
            <v>12</v>
          </cell>
          <cell r="U91">
            <v>21</v>
          </cell>
          <cell r="V91">
            <v>11</v>
          </cell>
          <cell r="W91">
            <v>2</v>
          </cell>
          <cell r="X91">
            <v>0</v>
          </cell>
          <cell r="Y91">
            <v>46</v>
          </cell>
          <cell r="Z91">
            <v>2</v>
          </cell>
          <cell r="AA91">
            <v>16</v>
          </cell>
          <cell r="AB91">
            <v>32</v>
          </cell>
          <cell r="AC91">
            <v>12</v>
          </cell>
          <cell r="AD91">
            <v>8</v>
          </cell>
          <cell r="AE91">
            <v>0</v>
          </cell>
          <cell r="AF91">
            <v>68</v>
          </cell>
          <cell r="AG91">
            <v>0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  <cell r="E92" t="str">
            <v>ECONOMIA E GESTIONE DELLE AZIENDE E DEI SISTEMI TURISTICI</v>
          </cell>
          <cell r="F92">
            <v>7</v>
          </cell>
          <cell r="G92">
            <v>14</v>
          </cell>
          <cell r="H92">
            <v>7</v>
          </cell>
          <cell r="I92">
            <v>3</v>
          </cell>
          <cell r="J92">
            <v>1</v>
          </cell>
          <cell r="K92">
            <v>32</v>
          </cell>
          <cell r="L92">
            <v>4</v>
          </cell>
          <cell r="M92">
            <v>8</v>
          </cell>
          <cell r="N92">
            <v>23</v>
          </cell>
          <cell r="O92">
            <v>6</v>
          </cell>
          <cell r="P92">
            <v>6</v>
          </cell>
          <cell r="Q92">
            <v>0</v>
          </cell>
          <cell r="R92">
            <v>43</v>
          </cell>
          <cell r="S92">
            <v>3</v>
          </cell>
          <cell r="T92">
            <v>0</v>
          </cell>
          <cell r="U92">
            <v>0</v>
          </cell>
          <cell r="V92">
            <v>1</v>
          </cell>
          <cell r="W92">
            <v>0</v>
          </cell>
          <cell r="X92">
            <v>0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  <cell r="E93" t="str">
            <v>ECONOMIA E STRATEGIE PER I MERCATI INTERNAZIONALI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>
            <v>0</v>
          </cell>
          <cell r="S93" t="str">
            <v>-</v>
          </cell>
          <cell r="T93">
            <v>4</v>
          </cell>
          <cell r="U93">
            <v>18</v>
          </cell>
          <cell r="V93">
            <v>9</v>
          </cell>
          <cell r="W93">
            <v>7</v>
          </cell>
          <cell r="X93">
            <v>1</v>
          </cell>
          <cell r="Y93">
            <v>39</v>
          </cell>
          <cell r="Z93">
            <v>2</v>
          </cell>
          <cell r="AA93">
            <v>7</v>
          </cell>
          <cell r="AB93">
            <v>10</v>
          </cell>
          <cell r="AC93">
            <v>6</v>
          </cell>
          <cell r="AD93">
            <v>1</v>
          </cell>
          <cell r="AE93">
            <v>0</v>
          </cell>
          <cell r="AF93">
            <v>24</v>
          </cell>
          <cell r="AG93">
            <v>0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  <cell r="E94" t="str">
            <v>STATISTICA E METODI PER L'ECONOMIA E LA FINANZA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str">
            <v>-</v>
          </cell>
          <cell r="N94" t="str">
            <v>-</v>
          </cell>
          <cell r="O94" t="str">
            <v>-</v>
          </cell>
          <cell r="P94" t="str">
            <v>-</v>
          </cell>
          <cell r="Q94" t="str">
            <v>-</v>
          </cell>
          <cell r="R94">
            <v>0</v>
          </cell>
          <cell r="S94" t="str">
            <v>-</v>
          </cell>
          <cell r="T94">
            <v>2</v>
          </cell>
          <cell r="U94">
            <v>5</v>
          </cell>
          <cell r="V94">
            <v>3</v>
          </cell>
          <cell r="W94">
            <v>0</v>
          </cell>
          <cell r="X94">
            <v>0</v>
          </cell>
          <cell r="Y94">
            <v>10</v>
          </cell>
          <cell r="Z94">
            <v>0</v>
          </cell>
          <cell r="AA94">
            <v>3</v>
          </cell>
          <cell r="AB94">
            <v>7</v>
          </cell>
          <cell r="AC94">
            <v>12</v>
          </cell>
          <cell r="AD94">
            <v>1</v>
          </cell>
          <cell r="AE94">
            <v>0</v>
          </cell>
          <cell r="AF94">
            <v>23</v>
          </cell>
          <cell r="AG94">
            <v>0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  <cell r="E95" t="str">
            <v>STATISTICA PER LE DECISIONI FINANZIARIE E ATTUARIALI</v>
          </cell>
          <cell r="F95">
            <v>1</v>
          </cell>
          <cell r="G95">
            <v>6</v>
          </cell>
          <cell r="H95">
            <v>2</v>
          </cell>
          <cell r="I95">
            <v>0</v>
          </cell>
          <cell r="J95">
            <v>0</v>
          </cell>
          <cell r="K95">
            <v>9</v>
          </cell>
          <cell r="L95">
            <v>0</v>
          </cell>
          <cell r="M95">
            <v>1</v>
          </cell>
          <cell r="N95">
            <v>2</v>
          </cell>
          <cell r="O95">
            <v>2</v>
          </cell>
          <cell r="P95">
            <v>1</v>
          </cell>
          <cell r="Q95">
            <v>0</v>
          </cell>
          <cell r="R95">
            <v>6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  <cell r="E96" t="str">
            <v>SCIENZE DEL SERVIZIO SOCIALE</v>
          </cell>
          <cell r="F96">
            <v>72</v>
          </cell>
          <cell r="G96">
            <v>252</v>
          </cell>
          <cell r="H96">
            <v>178</v>
          </cell>
          <cell r="I96">
            <v>42</v>
          </cell>
          <cell r="J96">
            <v>0</v>
          </cell>
          <cell r="K96">
            <v>544</v>
          </cell>
          <cell r="L96">
            <v>4</v>
          </cell>
          <cell r="M96">
            <v>53</v>
          </cell>
          <cell r="N96">
            <v>228</v>
          </cell>
          <cell r="O96">
            <v>144</v>
          </cell>
          <cell r="P96">
            <v>35</v>
          </cell>
          <cell r="Q96">
            <v>0</v>
          </cell>
          <cell r="R96">
            <v>460</v>
          </cell>
          <cell r="S96">
            <v>7</v>
          </cell>
          <cell r="T96">
            <v>62</v>
          </cell>
          <cell r="U96">
            <v>322</v>
          </cell>
          <cell r="V96">
            <v>168</v>
          </cell>
          <cell r="W96">
            <v>63</v>
          </cell>
          <cell r="X96">
            <v>1</v>
          </cell>
          <cell r="Y96">
            <v>616</v>
          </cell>
          <cell r="Z96">
            <v>8</v>
          </cell>
          <cell r="AA96">
            <v>62</v>
          </cell>
          <cell r="AB96">
            <v>213</v>
          </cell>
          <cell r="AC96">
            <v>188</v>
          </cell>
          <cell r="AD96">
            <v>41</v>
          </cell>
          <cell r="AE96">
            <v>0</v>
          </cell>
          <cell r="AF96">
            <v>504</v>
          </cell>
          <cell r="AG96">
            <v>9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  <cell r="E97" t="str">
            <v>SCIENZE DELLA AMMINISTRAZIONE PUBBLICA E PRIVATA</v>
          </cell>
          <cell r="F97">
            <v>38</v>
          </cell>
          <cell r="G97">
            <v>103</v>
          </cell>
          <cell r="H97">
            <v>40</v>
          </cell>
          <cell r="I97">
            <v>9</v>
          </cell>
          <cell r="J97">
            <v>0</v>
          </cell>
          <cell r="K97">
            <v>190</v>
          </cell>
          <cell r="L97">
            <v>3</v>
          </cell>
          <cell r="M97">
            <v>10</v>
          </cell>
          <cell r="N97">
            <v>61</v>
          </cell>
          <cell r="O97">
            <v>44</v>
          </cell>
          <cell r="P97">
            <v>9</v>
          </cell>
          <cell r="Q97">
            <v>0</v>
          </cell>
          <cell r="R97">
            <v>124</v>
          </cell>
          <cell r="S97">
            <v>0</v>
          </cell>
          <cell r="T97">
            <v>16</v>
          </cell>
          <cell r="U97">
            <v>53</v>
          </cell>
          <cell r="V97">
            <v>29</v>
          </cell>
          <cell r="W97">
            <v>5</v>
          </cell>
          <cell r="X97">
            <v>0</v>
          </cell>
          <cell r="Y97">
            <v>103</v>
          </cell>
          <cell r="Z97">
            <v>1</v>
          </cell>
          <cell r="AA97">
            <v>15</v>
          </cell>
          <cell r="AB97">
            <v>44</v>
          </cell>
          <cell r="AC97">
            <v>31</v>
          </cell>
          <cell r="AD97">
            <v>12</v>
          </cell>
          <cell r="AE97">
            <v>0</v>
          </cell>
          <cell r="AF97">
            <v>102</v>
          </cell>
          <cell r="AG97">
            <v>0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  <cell r="E98" t="str">
            <v>SCIENZE POLITICHE RELAZIONI INTERNAZIONALI E STUDI EUROPEI</v>
          </cell>
          <cell r="F98">
            <v>35</v>
          </cell>
          <cell r="G98">
            <v>72</v>
          </cell>
          <cell r="H98">
            <v>64</v>
          </cell>
          <cell r="I98">
            <v>12</v>
          </cell>
          <cell r="J98">
            <v>0</v>
          </cell>
          <cell r="K98">
            <v>183</v>
          </cell>
          <cell r="L98">
            <v>10</v>
          </cell>
          <cell r="M98">
            <v>28</v>
          </cell>
          <cell r="N98">
            <v>50</v>
          </cell>
          <cell r="O98">
            <v>55</v>
          </cell>
          <cell r="P98">
            <v>11</v>
          </cell>
          <cell r="Q98">
            <v>0</v>
          </cell>
          <cell r="R98">
            <v>144</v>
          </cell>
          <cell r="S98">
            <v>8</v>
          </cell>
          <cell r="T98">
            <v>28</v>
          </cell>
          <cell r="U98">
            <v>69</v>
          </cell>
          <cell r="V98">
            <v>52</v>
          </cell>
          <cell r="W98">
            <v>8</v>
          </cell>
          <cell r="X98">
            <v>2</v>
          </cell>
          <cell r="Y98">
            <v>159</v>
          </cell>
          <cell r="Z98">
            <v>9</v>
          </cell>
          <cell r="AA98">
            <v>44</v>
          </cell>
          <cell r="AB98">
            <v>70</v>
          </cell>
          <cell r="AC98">
            <v>62</v>
          </cell>
          <cell r="AD98">
            <v>12</v>
          </cell>
          <cell r="AE98">
            <v>0</v>
          </cell>
          <cell r="AF98">
            <v>188</v>
          </cell>
          <cell r="AG98">
            <v>7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  <cell r="E99" t="str">
            <v>PROGETTAZIONE DELLE POLITICHE DI INCLUSIONE SOCIALE</v>
          </cell>
          <cell r="F99">
            <v>6</v>
          </cell>
          <cell r="G99">
            <v>14</v>
          </cell>
          <cell r="H99">
            <v>11</v>
          </cell>
          <cell r="I99">
            <v>10</v>
          </cell>
          <cell r="J99">
            <v>0</v>
          </cell>
          <cell r="K99">
            <v>41</v>
          </cell>
          <cell r="L99">
            <v>1</v>
          </cell>
          <cell r="M99">
            <v>4</v>
          </cell>
          <cell r="N99">
            <v>40</v>
          </cell>
          <cell r="O99">
            <v>15</v>
          </cell>
          <cell r="P99">
            <v>2</v>
          </cell>
          <cell r="Q99">
            <v>0</v>
          </cell>
          <cell r="R99">
            <v>61</v>
          </cell>
          <cell r="S99">
            <v>0</v>
          </cell>
          <cell r="T99">
            <v>9</v>
          </cell>
          <cell r="U99">
            <v>52</v>
          </cell>
          <cell r="V99">
            <v>27</v>
          </cell>
          <cell r="W99">
            <v>13</v>
          </cell>
          <cell r="X99">
            <v>0</v>
          </cell>
          <cell r="Y99">
            <v>101</v>
          </cell>
          <cell r="Z99">
            <v>0</v>
          </cell>
          <cell r="AA99">
            <v>6</v>
          </cell>
          <cell r="AB99">
            <v>23</v>
          </cell>
          <cell r="AC99">
            <v>13</v>
          </cell>
          <cell r="AD99">
            <v>5</v>
          </cell>
          <cell r="AE99">
            <v>0</v>
          </cell>
          <cell r="AF99">
            <v>47</v>
          </cell>
          <cell r="AG99">
            <v>1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  <cell r="E100" t="str">
            <v>RELAZIONI INTERNAZIONALI</v>
          </cell>
          <cell r="F100">
            <v>6</v>
          </cell>
          <cell r="G100">
            <v>12</v>
          </cell>
          <cell r="H100">
            <v>13</v>
          </cell>
          <cell r="I100">
            <v>1</v>
          </cell>
          <cell r="J100">
            <v>1</v>
          </cell>
          <cell r="K100">
            <v>33</v>
          </cell>
          <cell r="L100">
            <v>4</v>
          </cell>
          <cell r="M100">
            <v>8</v>
          </cell>
          <cell r="N100">
            <v>20</v>
          </cell>
          <cell r="O100">
            <v>18</v>
          </cell>
          <cell r="P100">
            <v>2</v>
          </cell>
          <cell r="Q100">
            <v>0</v>
          </cell>
          <cell r="R100">
            <v>48</v>
          </cell>
          <cell r="S100">
            <v>6</v>
          </cell>
          <cell r="T100">
            <v>5</v>
          </cell>
          <cell r="U100">
            <v>15</v>
          </cell>
          <cell r="V100">
            <v>9</v>
          </cell>
          <cell r="W100">
            <v>1</v>
          </cell>
          <cell r="X100">
            <v>0</v>
          </cell>
          <cell r="Y100">
            <v>30</v>
          </cell>
          <cell r="Z100">
            <v>0</v>
          </cell>
          <cell r="AA100">
            <v>7</v>
          </cell>
          <cell r="AB100">
            <v>8</v>
          </cell>
          <cell r="AC100">
            <v>16</v>
          </cell>
          <cell r="AD100">
            <v>3</v>
          </cell>
          <cell r="AE100">
            <v>1</v>
          </cell>
          <cell r="AF100">
            <v>35</v>
          </cell>
          <cell r="AG100">
            <v>1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  <cell r="E101" t="str">
            <v>SCIENZE DELLE AMMINISTRAZIONI</v>
          </cell>
          <cell r="F101">
            <v>9</v>
          </cell>
          <cell r="G101">
            <v>32</v>
          </cell>
          <cell r="H101">
            <v>13</v>
          </cell>
          <cell r="I101">
            <v>2</v>
          </cell>
          <cell r="J101">
            <v>0</v>
          </cell>
          <cell r="K101">
            <v>56</v>
          </cell>
          <cell r="L101">
            <v>0</v>
          </cell>
          <cell r="M101">
            <v>6</v>
          </cell>
          <cell r="N101">
            <v>29</v>
          </cell>
          <cell r="O101">
            <v>21</v>
          </cell>
          <cell r="P101">
            <v>5</v>
          </cell>
          <cell r="Q101">
            <v>0</v>
          </cell>
          <cell r="R101">
            <v>61</v>
          </cell>
          <cell r="S101">
            <v>0</v>
          </cell>
          <cell r="T101">
            <v>6</v>
          </cell>
          <cell r="U101">
            <v>34</v>
          </cell>
          <cell r="V101">
            <v>29</v>
          </cell>
          <cell r="W101">
            <v>4</v>
          </cell>
          <cell r="X101">
            <v>0</v>
          </cell>
          <cell r="Y101">
            <v>73</v>
          </cell>
          <cell r="Z101">
            <v>0</v>
          </cell>
          <cell r="AA101">
            <v>8</v>
          </cell>
          <cell r="AB101">
            <v>15</v>
          </cell>
          <cell r="AC101">
            <v>22</v>
          </cell>
          <cell r="AD101">
            <v>9</v>
          </cell>
          <cell r="AE101">
            <v>0</v>
          </cell>
          <cell r="AF101">
            <v>54</v>
          </cell>
          <cell r="AG101">
            <v>1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  <cell r="E102" t="str">
            <v>ASSISTENZA SANITARIA</v>
          </cell>
          <cell r="F102">
            <v>2</v>
          </cell>
          <cell r="G102">
            <v>7</v>
          </cell>
          <cell r="H102">
            <v>2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1</v>
          </cell>
          <cell r="N102">
            <v>12</v>
          </cell>
          <cell r="O102">
            <v>4</v>
          </cell>
          <cell r="P102">
            <v>2</v>
          </cell>
          <cell r="Q102">
            <v>0</v>
          </cell>
          <cell r="R102">
            <v>19</v>
          </cell>
          <cell r="S102">
            <v>0</v>
          </cell>
          <cell r="T102">
            <v>4</v>
          </cell>
          <cell r="U102">
            <v>11</v>
          </cell>
          <cell r="V102">
            <v>3</v>
          </cell>
          <cell r="W102">
            <v>2</v>
          </cell>
          <cell r="X102">
            <v>0</v>
          </cell>
          <cell r="Y102">
            <v>20</v>
          </cell>
          <cell r="Z102">
            <v>2</v>
          </cell>
          <cell r="AA102">
            <v>3</v>
          </cell>
          <cell r="AB102">
            <v>10</v>
          </cell>
          <cell r="AC102">
            <v>6</v>
          </cell>
          <cell r="AD102">
            <v>0</v>
          </cell>
          <cell r="AE102">
            <v>0</v>
          </cell>
          <cell r="AF102">
            <v>19</v>
          </cell>
          <cell r="AG102">
            <v>0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  <cell r="E103" t="str">
            <v>DIETISTICA</v>
          </cell>
          <cell r="F103">
            <v>1</v>
          </cell>
          <cell r="G103">
            <v>9</v>
          </cell>
          <cell r="H103">
            <v>4</v>
          </cell>
          <cell r="I103">
            <v>0</v>
          </cell>
          <cell r="J103">
            <v>0</v>
          </cell>
          <cell r="K103">
            <v>14</v>
          </cell>
          <cell r="L103">
            <v>0</v>
          </cell>
          <cell r="M103">
            <v>1</v>
          </cell>
          <cell r="N103">
            <v>10</v>
          </cell>
          <cell r="O103">
            <v>2</v>
          </cell>
          <cell r="P103">
            <v>0</v>
          </cell>
          <cell r="Q103">
            <v>0</v>
          </cell>
          <cell r="R103">
            <v>13</v>
          </cell>
          <cell r="S103">
            <v>0</v>
          </cell>
          <cell r="T103">
            <v>0</v>
          </cell>
          <cell r="U103">
            <v>5</v>
          </cell>
          <cell r="V103">
            <v>4</v>
          </cell>
          <cell r="W103">
            <v>1</v>
          </cell>
          <cell r="X103">
            <v>0</v>
          </cell>
          <cell r="Y103">
            <v>10</v>
          </cell>
          <cell r="Z103">
            <v>0</v>
          </cell>
          <cell r="AA103">
            <v>2</v>
          </cell>
          <cell r="AB103">
            <v>5</v>
          </cell>
          <cell r="AC103">
            <v>2</v>
          </cell>
          <cell r="AD103">
            <v>1</v>
          </cell>
          <cell r="AE103">
            <v>1</v>
          </cell>
          <cell r="AF103">
            <v>11</v>
          </cell>
          <cell r="AG103">
            <v>1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  <cell r="E104" t="str">
            <v>EDUCAZIONE PROFESSIONALE</v>
          </cell>
          <cell r="F104">
            <v>5</v>
          </cell>
          <cell r="G104">
            <v>20</v>
          </cell>
          <cell r="H104">
            <v>4</v>
          </cell>
          <cell r="I104">
            <v>2</v>
          </cell>
          <cell r="J104">
            <v>0</v>
          </cell>
          <cell r="K104">
            <v>31</v>
          </cell>
          <cell r="L104">
            <v>0</v>
          </cell>
          <cell r="M104">
            <v>6</v>
          </cell>
          <cell r="N104">
            <v>20</v>
          </cell>
          <cell r="O104">
            <v>7</v>
          </cell>
          <cell r="P104">
            <v>1</v>
          </cell>
          <cell r="Q104">
            <v>0</v>
          </cell>
          <cell r="R104">
            <v>34</v>
          </cell>
          <cell r="S104">
            <v>0</v>
          </cell>
          <cell r="T104">
            <v>4</v>
          </cell>
          <cell r="U104">
            <v>16</v>
          </cell>
          <cell r="V104">
            <v>10</v>
          </cell>
          <cell r="W104">
            <v>3</v>
          </cell>
          <cell r="X104">
            <v>0</v>
          </cell>
          <cell r="Y104">
            <v>33</v>
          </cell>
          <cell r="Z104">
            <v>1</v>
          </cell>
          <cell r="AA104">
            <v>4</v>
          </cell>
          <cell r="AB104">
            <v>13</v>
          </cell>
          <cell r="AC104">
            <v>8</v>
          </cell>
          <cell r="AD104">
            <v>1</v>
          </cell>
          <cell r="AE104">
            <v>0</v>
          </cell>
          <cell r="AF104">
            <v>26</v>
          </cell>
          <cell r="AG104">
            <v>0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  <cell r="E105" t="str">
            <v>FISIOTERAPIA</v>
          </cell>
          <cell r="F105">
            <v>7</v>
          </cell>
          <cell r="G105">
            <v>23</v>
          </cell>
          <cell r="H105">
            <v>61</v>
          </cell>
          <cell r="I105">
            <v>13</v>
          </cell>
          <cell r="J105">
            <v>1</v>
          </cell>
          <cell r="K105">
            <v>105</v>
          </cell>
          <cell r="L105">
            <v>3</v>
          </cell>
          <cell r="M105">
            <v>10</v>
          </cell>
          <cell r="N105">
            <v>44</v>
          </cell>
          <cell r="O105">
            <v>57</v>
          </cell>
          <cell r="P105">
            <v>11</v>
          </cell>
          <cell r="Q105">
            <v>0</v>
          </cell>
          <cell r="R105">
            <v>122</v>
          </cell>
          <cell r="S105">
            <v>0</v>
          </cell>
          <cell r="T105">
            <v>9</v>
          </cell>
          <cell r="U105">
            <v>35</v>
          </cell>
          <cell r="V105">
            <v>64</v>
          </cell>
          <cell r="W105">
            <v>14</v>
          </cell>
          <cell r="X105">
            <v>1</v>
          </cell>
          <cell r="Y105">
            <v>123</v>
          </cell>
          <cell r="Z105">
            <v>2</v>
          </cell>
          <cell r="AA105">
            <v>16</v>
          </cell>
          <cell r="AB105">
            <v>41</v>
          </cell>
          <cell r="AC105">
            <v>64</v>
          </cell>
          <cell r="AD105">
            <v>12</v>
          </cell>
          <cell r="AE105">
            <v>0</v>
          </cell>
          <cell r="AF105">
            <v>133</v>
          </cell>
          <cell r="AG105">
            <v>3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  <cell r="E106" t="str">
            <v>IGIENE DENTALE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11</v>
          </cell>
          <cell r="O106">
            <v>2</v>
          </cell>
          <cell r="P106">
            <v>1</v>
          </cell>
          <cell r="Q106">
            <v>0</v>
          </cell>
          <cell r="R106">
            <v>15</v>
          </cell>
          <cell r="S106">
            <v>0</v>
          </cell>
          <cell r="T106">
            <v>3</v>
          </cell>
          <cell r="U106">
            <v>7</v>
          </cell>
          <cell r="V106">
            <v>5</v>
          </cell>
          <cell r="W106">
            <v>1</v>
          </cell>
          <cell r="X106">
            <v>0</v>
          </cell>
          <cell r="Y106">
            <v>16</v>
          </cell>
          <cell r="Z106">
            <v>0</v>
          </cell>
          <cell r="AA106">
            <v>1</v>
          </cell>
          <cell r="AB106">
            <v>5</v>
          </cell>
          <cell r="AC106">
            <v>4</v>
          </cell>
          <cell r="AD106">
            <v>0</v>
          </cell>
          <cell r="AE106">
            <v>0</v>
          </cell>
          <cell r="AF106">
            <v>10</v>
          </cell>
          <cell r="AG106">
            <v>0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  <cell r="E107" t="str">
            <v>INFERMIERISTICA</v>
          </cell>
          <cell r="F107">
            <v>44</v>
          </cell>
          <cell r="G107">
            <v>208</v>
          </cell>
          <cell r="H107">
            <v>145</v>
          </cell>
          <cell r="I107">
            <v>13</v>
          </cell>
          <cell r="J107">
            <v>0</v>
          </cell>
          <cell r="K107">
            <v>410</v>
          </cell>
          <cell r="L107">
            <v>10</v>
          </cell>
          <cell r="M107">
            <v>49</v>
          </cell>
          <cell r="N107">
            <v>171</v>
          </cell>
          <cell r="O107">
            <v>129</v>
          </cell>
          <cell r="P107">
            <v>21</v>
          </cell>
          <cell r="Q107">
            <v>0</v>
          </cell>
          <cell r="R107">
            <v>370</v>
          </cell>
          <cell r="S107">
            <v>5</v>
          </cell>
          <cell r="T107">
            <v>68</v>
          </cell>
          <cell r="U107">
            <v>200</v>
          </cell>
          <cell r="V107">
            <v>135</v>
          </cell>
          <cell r="W107">
            <v>14</v>
          </cell>
          <cell r="X107">
            <v>2</v>
          </cell>
          <cell r="Y107">
            <v>419</v>
          </cell>
          <cell r="Z107">
            <v>6</v>
          </cell>
          <cell r="AA107">
            <v>73</v>
          </cell>
          <cell r="AB107">
            <v>213</v>
          </cell>
          <cell r="AC107">
            <v>144</v>
          </cell>
          <cell r="AD107">
            <v>18</v>
          </cell>
          <cell r="AE107">
            <v>1</v>
          </cell>
          <cell r="AF107">
            <v>449</v>
          </cell>
          <cell r="AG107">
            <v>4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  <cell r="E108" t="str">
            <v>LOGOPEDIA</v>
          </cell>
          <cell r="F108">
            <v>3</v>
          </cell>
          <cell r="G108">
            <v>6</v>
          </cell>
          <cell r="H108">
            <v>8</v>
          </cell>
          <cell r="I108">
            <v>2</v>
          </cell>
          <cell r="J108">
            <v>0</v>
          </cell>
          <cell r="K108">
            <v>19</v>
          </cell>
          <cell r="L108">
            <v>0</v>
          </cell>
          <cell r="M108">
            <v>1</v>
          </cell>
          <cell r="N108">
            <v>11</v>
          </cell>
          <cell r="O108">
            <v>7</v>
          </cell>
          <cell r="P108">
            <v>0</v>
          </cell>
          <cell r="Q108">
            <v>0</v>
          </cell>
          <cell r="R108">
            <v>19</v>
          </cell>
          <cell r="S108">
            <v>0</v>
          </cell>
          <cell r="T108">
            <v>3</v>
          </cell>
          <cell r="U108">
            <v>8</v>
          </cell>
          <cell r="V108">
            <v>9</v>
          </cell>
          <cell r="W108">
            <v>1</v>
          </cell>
          <cell r="X108">
            <v>0</v>
          </cell>
          <cell r="Y108">
            <v>21</v>
          </cell>
          <cell r="Z108">
            <v>0</v>
          </cell>
          <cell r="AA108">
            <v>1</v>
          </cell>
          <cell r="AB108">
            <v>9</v>
          </cell>
          <cell r="AC108">
            <v>6</v>
          </cell>
          <cell r="AD108">
            <v>5</v>
          </cell>
          <cell r="AE108">
            <v>0</v>
          </cell>
          <cell r="AF108">
            <v>21</v>
          </cell>
          <cell r="AG108">
            <v>0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  <cell r="E109" t="str">
            <v>ORTOTTICA ED ASSISTENZA OFTALMOLOGICA</v>
          </cell>
          <cell r="F109">
            <v>1</v>
          </cell>
          <cell r="G109">
            <v>6</v>
          </cell>
          <cell r="H109">
            <v>0</v>
          </cell>
          <cell r="I109">
            <v>1</v>
          </cell>
          <cell r="J109">
            <v>0</v>
          </cell>
          <cell r="K109">
            <v>8</v>
          </cell>
          <cell r="L109">
            <v>0</v>
          </cell>
          <cell r="M109">
            <v>0</v>
          </cell>
          <cell r="N109">
            <v>7</v>
          </cell>
          <cell r="O109">
            <v>1</v>
          </cell>
          <cell r="P109">
            <v>1</v>
          </cell>
          <cell r="Q109">
            <v>0</v>
          </cell>
          <cell r="R109">
            <v>9</v>
          </cell>
          <cell r="S109">
            <v>0</v>
          </cell>
          <cell r="T109">
            <v>1</v>
          </cell>
          <cell r="U109">
            <v>4</v>
          </cell>
          <cell r="V109">
            <v>2</v>
          </cell>
          <cell r="W109">
            <v>3</v>
          </cell>
          <cell r="X109">
            <v>0</v>
          </cell>
          <cell r="Y109">
            <v>10</v>
          </cell>
          <cell r="Z109">
            <v>0</v>
          </cell>
          <cell r="AA109">
            <v>0</v>
          </cell>
          <cell r="AB109">
            <v>4</v>
          </cell>
          <cell r="AC109">
            <v>6</v>
          </cell>
          <cell r="AD109">
            <v>0</v>
          </cell>
          <cell r="AE109">
            <v>0</v>
          </cell>
          <cell r="AF109">
            <v>10</v>
          </cell>
          <cell r="AG109">
            <v>0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  <cell r="E110" t="str">
            <v>OSTETRICIA</v>
          </cell>
          <cell r="F110">
            <v>2</v>
          </cell>
          <cell r="G110">
            <v>11</v>
          </cell>
          <cell r="H110">
            <v>12</v>
          </cell>
          <cell r="I110">
            <v>3</v>
          </cell>
          <cell r="J110">
            <v>1</v>
          </cell>
          <cell r="K110">
            <v>29</v>
          </cell>
          <cell r="L110">
            <v>2</v>
          </cell>
          <cell r="M110">
            <v>3</v>
          </cell>
          <cell r="N110">
            <v>9</v>
          </cell>
          <cell r="O110">
            <v>6</v>
          </cell>
          <cell r="P110">
            <v>0</v>
          </cell>
          <cell r="Q110">
            <v>0</v>
          </cell>
          <cell r="R110">
            <v>18</v>
          </cell>
          <cell r="S110">
            <v>0</v>
          </cell>
          <cell r="T110">
            <v>4</v>
          </cell>
          <cell r="U110">
            <v>7</v>
          </cell>
          <cell r="V110">
            <v>8</v>
          </cell>
          <cell r="W110">
            <v>1</v>
          </cell>
          <cell r="X110">
            <v>0</v>
          </cell>
          <cell r="Y110">
            <v>20</v>
          </cell>
          <cell r="Z110">
            <v>1</v>
          </cell>
          <cell r="AA110">
            <v>2</v>
          </cell>
          <cell r="AB110">
            <v>9</v>
          </cell>
          <cell r="AC110">
            <v>3</v>
          </cell>
          <cell r="AD110">
            <v>0</v>
          </cell>
          <cell r="AE110">
            <v>0</v>
          </cell>
          <cell r="AF110">
            <v>14</v>
          </cell>
          <cell r="AG110">
            <v>0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  <cell r="E111" t="str">
            <v>SCIENZE DELLE ATTIVITA' MOTORIE E SPORTIVE</v>
          </cell>
          <cell r="F111">
            <v>9</v>
          </cell>
          <cell r="G111">
            <v>28</v>
          </cell>
          <cell r="H111">
            <v>11</v>
          </cell>
          <cell r="I111">
            <v>1</v>
          </cell>
          <cell r="J111">
            <v>0</v>
          </cell>
          <cell r="K111">
            <v>49</v>
          </cell>
          <cell r="L111">
            <v>0</v>
          </cell>
          <cell r="M111">
            <v>17</v>
          </cell>
          <cell r="N111">
            <v>48</v>
          </cell>
          <cell r="O111">
            <v>16</v>
          </cell>
          <cell r="P111">
            <v>2</v>
          </cell>
          <cell r="Q111">
            <v>0</v>
          </cell>
          <cell r="R111">
            <v>83</v>
          </cell>
          <cell r="S111">
            <v>1</v>
          </cell>
          <cell r="T111">
            <v>13</v>
          </cell>
          <cell r="U111">
            <v>38</v>
          </cell>
          <cell r="V111">
            <v>25</v>
          </cell>
          <cell r="W111">
            <v>0</v>
          </cell>
          <cell r="X111">
            <v>0</v>
          </cell>
          <cell r="Y111">
            <v>76</v>
          </cell>
          <cell r="Z111">
            <v>1</v>
          </cell>
          <cell r="AA111">
            <v>16</v>
          </cell>
          <cell r="AB111">
            <v>36</v>
          </cell>
          <cell r="AC111">
            <v>17</v>
          </cell>
          <cell r="AD111">
            <v>0.75</v>
          </cell>
          <cell r="AE111">
            <v>0</v>
          </cell>
          <cell r="AF111">
            <v>69.75</v>
          </cell>
          <cell r="AG111">
            <v>0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  <cell r="E112" t="str">
            <v>TECNICA DELLA RIABILITAZIONE PSICHIATRICA</v>
          </cell>
          <cell r="F112">
            <v>2</v>
          </cell>
          <cell r="G112">
            <v>8</v>
          </cell>
          <cell r="H112">
            <v>3</v>
          </cell>
          <cell r="I112">
            <v>0</v>
          </cell>
          <cell r="J112">
            <v>0</v>
          </cell>
          <cell r="K112">
            <v>13</v>
          </cell>
          <cell r="L112">
            <v>0</v>
          </cell>
          <cell r="M112">
            <v>1</v>
          </cell>
          <cell r="N112">
            <v>12</v>
          </cell>
          <cell r="O112">
            <v>4</v>
          </cell>
          <cell r="P112">
            <v>0</v>
          </cell>
          <cell r="Q112">
            <v>0</v>
          </cell>
          <cell r="R112">
            <v>17</v>
          </cell>
          <cell r="S112">
            <v>0</v>
          </cell>
          <cell r="T112">
            <v>1</v>
          </cell>
          <cell r="U112">
            <v>8</v>
          </cell>
          <cell r="V112">
            <v>9</v>
          </cell>
          <cell r="W112">
            <v>0</v>
          </cell>
          <cell r="X112">
            <v>0</v>
          </cell>
          <cell r="Y112">
            <v>18</v>
          </cell>
          <cell r="Z112">
            <v>0</v>
          </cell>
          <cell r="AA112">
            <v>2</v>
          </cell>
          <cell r="AB112">
            <v>11</v>
          </cell>
          <cell r="AC112">
            <v>4</v>
          </cell>
          <cell r="AD112">
            <v>0</v>
          </cell>
          <cell r="AE112">
            <v>0</v>
          </cell>
          <cell r="AF112">
            <v>17</v>
          </cell>
          <cell r="AG112">
            <v>0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  <cell r="E113" t="str">
            <v>TECNICHE AUDIOMETRICHE</v>
          </cell>
          <cell r="F113">
            <v>2</v>
          </cell>
          <cell r="G113">
            <v>7</v>
          </cell>
          <cell r="H113">
            <v>0</v>
          </cell>
          <cell r="I113">
            <v>1</v>
          </cell>
          <cell r="J113">
            <v>0</v>
          </cell>
          <cell r="K113">
            <v>10</v>
          </cell>
          <cell r="L113">
            <v>0</v>
          </cell>
          <cell r="M113" t="str">
            <v>-</v>
          </cell>
          <cell r="N113" t="str">
            <v>-</v>
          </cell>
          <cell r="O113" t="str">
            <v>-</v>
          </cell>
          <cell r="P113" t="str">
            <v>-</v>
          </cell>
          <cell r="Q113" t="str">
            <v>-</v>
          </cell>
          <cell r="R113">
            <v>0</v>
          </cell>
          <cell r="S113" t="str">
            <v>-</v>
          </cell>
          <cell r="T113">
            <v>1</v>
          </cell>
          <cell r="U113">
            <v>6</v>
          </cell>
          <cell r="V113">
            <v>2</v>
          </cell>
          <cell r="W113">
            <v>1</v>
          </cell>
          <cell r="X113">
            <v>0</v>
          </cell>
          <cell r="Y113">
            <v>10</v>
          </cell>
          <cell r="Z113">
            <v>0</v>
          </cell>
          <cell r="AA113">
            <v>0</v>
          </cell>
          <cell r="AB113">
            <v>4</v>
          </cell>
          <cell r="AC113">
            <v>3</v>
          </cell>
          <cell r="AD113">
            <v>2</v>
          </cell>
          <cell r="AE113">
            <v>0</v>
          </cell>
          <cell r="AF113">
            <v>9</v>
          </cell>
          <cell r="AG113">
            <v>0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  <cell r="E114" t="str">
            <v>TECNICHE AUDIOPROTESICHE </v>
          </cell>
          <cell r="F114">
            <v>2</v>
          </cell>
          <cell r="G114">
            <v>9</v>
          </cell>
          <cell r="H114">
            <v>9</v>
          </cell>
          <cell r="I114">
            <v>0</v>
          </cell>
          <cell r="J114">
            <v>0</v>
          </cell>
          <cell r="K114">
            <v>20</v>
          </cell>
          <cell r="L114">
            <v>0</v>
          </cell>
          <cell r="M114">
            <v>2</v>
          </cell>
          <cell r="N114">
            <v>7</v>
          </cell>
          <cell r="O114">
            <v>11</v>
          </cell>
          <cell r="P114">
            <v>3</v>
          </cell>
          <cell r="Q114">
            <v>0</v>
          </cell>
          <cell r="R114">
            <v>23</v>
          </cell>
          <cell r="S114">
            <v>1</v>
          </cell>
          <cell r="T114">
            <v>3</v>
          </cell>
          <cell r="U114">
            <v>6</v>
          </cell>
          <cell r="V114">
            <v>11</v>
          </cell>
          <cell r="W114">
            <v>0</v>
          </cell>
          <cell r="X114">
            <v>0</v>
          </cell>
          <cell r="Y114">
            <v>20</v>
          </cell>
          <cell r="Z114">
            <v>0</v>
          </cell>
          <cell r="AA114">
            <v>4</v>
          </cell>
          <cell r="AB114">
            <v>8</v>
          </cell>
          <cell r="AC114">
            <v>7</v>
          </cell>
          <cell r="AD114">
            <v>1</v>
          </cell>
          <cell r="AE114">
            <v>0</v>
          </cell>
          <cell r="AF114">
            <v>20</v>
          </cell>
          <cell r="AG114">
            <v>0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  <cell r="E115" t="str">
            <v>TECNICHE DELLA PREV.NELL'AMBIENTE E NEI LUOGHI DI LAVORO</v>
          </cell>
          <cell r="F115">
            <v>2</v>
          </cell>
          <cell r="G115">
            <v>10</v>
          </cell>
          <cell r="H115">
            <v>15</v>
          </cell>
          <cell r="I115">
            <v>2</v>
          </cell>
          <cell r="J115">
            <v>0</v>
          </cell>
          <cell r="K115">
            <v>29</v>
          </cell>
          <cell r="L115">
            <v>2</v>
          </cell>
          <cell r="M115">
            <v>7</v>
          </cell>
          <cell r="N115">
            <v>11</v>
          </cell>
          <cell r="O115">
            <v>15</v>
          </cell>
          <cell r="P115">
            <v>0</v>
          </cell>
          <cell r="Q115">
            <v>0</v>
          </cell>
          <cell r="R115">
            <v>33</v>
          </cell>
          <cell r="S115">
            <v>0</v>
          </cell>
          <cell r="T115">
            <v>3</v>
          </cell>
          <cell r="U115">
            <v>15</v>
          </cell>
          <cell r="V115">
            <v>18</v>
          </cell>
          <cell r="W115">
            <v>1</v>
          </cell>
          <cell r="X115">
            <v>0</v>
          </cell>
          <cell r="Y115">
            <v>37</v>
          </cell>
          <cell r="Z115">
            <v>0</v>
          </cell>
          <cell r="AA115">
            <v>7</v>
          </cell>
          <cell r="AB115">
            <v>14</v>
          </cell>
          <cell r="AC115">
            <v>17</v>
          </cell>
          <cell r="AD115">
            <v>1</v>
          </cell>
          <cell r="AE115">
            <v>0</v>
          </cell>
          <cell r="AF115">
            <v>39</v>
          </cell>
          <cell r="AG115">
            <v>0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  <cell r="E116" t="str">
            <v>TECNICHE DI FISIOPATOLOGIA CARDIOCIRCOLATORIA E PERFUSIONE CARDIOVASCOLARE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-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>
            <v>0</v>
          </cell>
          <cell r="S116" t="str">
            <v>-</v>
          </cell>
          <cell r="T116">
            <v>4</v>
          </cell>
          <cell r="U116">
            <v>4</v>
          </cell>
          <cell r="V116">
            <v>2</v>
          </cell>
          <cell r="W116">
            <v>0</v>
          </cell>
          <cell r="X116">
            <v>0</v>
          </cell>
          <cell r="Y116">
            <v>10</v>
          </cell>
          <cell r="Z116">
            <v>0</v>
          </cell>
          <cell r="AA116">
            <v>1</v>
          </cell>
          <cell r="AB116">
            <v>5</v>
          </cell>
          <cell r="AC116">
            <v>3</v>
          </cell>
          <cell r="AD116">
            <v>1</v>
          </cell>
          <cell r="AE116">
            <v>0</v>
          </cell>
          <cell r="AF116">
            <v>10</v>
          </cell>
          <cell r="AG116">
            <v>0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  <cell r="E117" t="str">
            <v>TECNICHE DI LABORATORIO BIOMEDICO</v>
          </cell>
          <cell r="F117">
            <v>1</v>
          </cell>
          <cell r="G117">
            <v>12</v>
          </cell>
          <cell r="H117">
            <v>8</v>
          </cell>
          <cell r="I117">
            <v>2</v>
          </cell>
          <cell r="J117">
            <v>1</v>
          </cell>
          <cell r="K117">
            <v>24</v>
          </cell>
          <cell r="L117">
            <v>1</v>
          </cell>
          <cell r="M117">
            <v>1</v>
          </cell>
          <cell r="N117">
            <v>10</v>
          </cell>
          <cell r="O117">
            <v>6</v>
          </cell>
          <cell r="P117">
            <v>2</v>
          </cell>
          <cell r="Q117">
            <v>0</v>
          </cell>
          <cell r="R117">
            <v>19</v>
          </cell>
          <cell r="S117">
            <v>0</v>
          </cell>
          <cell r="T117">
            <v>3</v>
          </cell>
          <cell r="U117">
            <v>9</v>
          </cell>
          <cell r="V117">
            <v>6</v>
          </cell>
          <cell r="W117">
            <v>3</v>
          </cell>
          <cell r="X117">
            <v>0</v>
          </cell>
          <cell r="Y117">
            <v>21</v>
          </cell>
          <cell r="Z117">
            <v>1</v>
          </cell>
          <cell r="AA117">
            <v>2</v>
          </cell>
          <cell r="AB117">
            <v>7</v>
          </cell>
          <cell r="AC117">
            <v>11</v>
          </cell>
          <cell r="AD117">
            <v>2</v>
          </cell>
          <cell r="AE117">
            <v>0</v>
          </cell>
          <cell r="AF117">
            <v>22</v>
          </cell>
          <cell r="AG117">
            <v>0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  <cell r="E118" t="str">
            <v>TECNICHE DI NEUROFISIOPATOLOGIA</v>
          </cell>
          <cell r="F118">
            <v>0</v>
          </cell>
          <cell r="G118">
            <v>5</v>
          </cell>
          <cell r="H118">
            <v>1</v>
          </cell>
          <cell r="I118">
            <v>2</v>
          </cell>
          <cell r="J118">
            <v>0</v>
          </cell>
          <cell r="K118">
            <v>8</v>
          </cell>
          <cell r="L118">
            <v>0</v>
          </cell>
          <cell r="M118">
            <v>0</v>
          </cell>
          <cell r="N118">
            <v>3</v>
          </cell>
          <cell r="O118">
            <v>6</v>
          </cell>
          <cell r="P118">
            <v>1</v>
          </cell>
          <cell r="Q118">
            <v>0</v>
          </cell>
          <cell r="R118">
            <v>10</v>
          </cell>
          <cell r="S118">
            <v>0</v>
          </cell>
          <cell r="T118">
            <v>2</v>
          </cell>
          <cell r="U118">
            <v>5</v>
          </cell>
          <cell r="V118">
            <v>3</v>
          </cell>
          <cell r="W118">
            <v>0</v>
          </cell>
          <cell r="X118">
            <v>0</v>
          </cell>
          <cell r="Y118">
            <v>10</v>
          </cell>
          <cell r="Z118">
            <v>0</v>
          </cell>
          <cell r="AA118">
            <v>0</v>
          </cell>
          <cell r="AB118">
            <v>7</v>
          </cell>
          <cell r="AC118">
            <v>2</v>
          </cell>
          <cell r="AD118">
            <v>0</v>
          </cell>
          <cell r="AE118">
            <v>0</v>
          </cell>
          <cell r="AF118">
            <v>9</v>
          </cell>
          <cell r="AG118">
            <v>0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  <cell r="E119" t="str">
            <v>TECNICHE DI RADIOLOGIA MEDICA, PER IMMAGINI E RADIOTERAPIA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str">
            <v>-</v>
          </cell>
          <cell r="N119" t="str">
            <v>-</v>
          </cell>
          <cell r="O119" t="str">
            <v>-</v>
          </cell>
          <cell r="P119" t="str">
            <v>-</v>
          </cell>
          <cell r="Q119" t="str">
            <v>-</v>
          </cell>
          <cell r="R119">
            <v>0</v>
          </cell>
          <cell r="S119" t="str">
            <v>-</v>
          </cell>
          <cell r="T119">
            <v>0</v>
          </cell>
          <cell r="U119">
            <v>4</v>
          </cell>
          <cell r="V119">
            <v>4</v>
          </cell>
          <cell r="W119">
            <v>1</v>
          </cell>
          <cell r="X119">
            <v>0</v>
          </cell>
          <cell r="Y119">
            <v>9</v>
          </cell>
          <cell r="Z119">
            <v>0</v>
          </cell>
          <cell r="AA119">
            <v>0</v>
          </cell>
          <cell r="AB119">
            <v>3</v>
          </cell>
          <cell r="AC119">
            <v>6</v>
          </cell>
          <cell r="AD119">
            <v>0</v>
          </cell>
          <cell r="AE119">
            <v>0</v>
          </cell>
          <cell r="AF119">
            <v>9</v>
          </cell>
          <cell r="AG119">
            <v>0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  <cell r="E120" t="str">
            <v>SCIENZE DELLE PROFESSIONI SANITARIE DELLA PREVENZIONE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4</v>
          </cell>
          <cell r="N120">
            <v>13</v>
          </cell>
          <cell r="O120">
            <v>9</v>
          </cell>
          <cell r="P120">
            <v>3</v>
          </cell>
          <cell r="Q120">
            <v>0</v>
          </cell>
          <cell r="R120">
            <v>29</v>
          </cell>
          <cell r="S120">
            <v>0</v>
          </cell>
          <cell r="T120">
            <v>3</v>
          </cell>
          <cell r="U120">
            <v>10</v>
          </cell>
          <cell r="V120">
            <v>6</v>
          </cell>
          <cell r="W120">
            <v>1</v>
          </cell>
          <cell r="X120">
            <v>0</v>
          </cell>
          <cell r="Y120">
            <v>20</v>
          </cell>
          <cell r="Z120">
            <v>0</v>
          </cell>
          <cell r="AA120">
            <v>2</v>
          </cell>
          <cell r="AB120">
            <v>4</v>
          </cell>
          <cell r="AC120">
            <v>14</v>
          </cell>
          <cell r="AD120">
            <v>0</v>
          </cell>
          <cell r="AE120">
            <v>0</v>
          </cell>
          <cell r="AF120">
            <v>20</v>
          </cell>
          <cell r="AG120">
            <v>0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  <cell r="E121" t="str">
            <v>SCIENZE INFERMIERISTICHE ED OSTETRICHE</v>
          </cell>
          <cell r="F121">
            <v>0</v>
          </cell>
          <cell r="G121">
            <v>4</v>
          </cell>
          <cell r="H121">
            <v>4</v>
          </cell>
          <cell r="I121">
            <v>2</v>
          </cell>
          <cell r="J121">
            <v>0</v>
          </cell>
          <cell r="K121">
            <v>10</v>
          </cell>
          <cell r="L121">
            <v>0</v>
          </cell>
          <cell r="M121">
            <v>4</v>
          </cell>
          <cell r="N121">
            <v>8</v>
          </cell>
          <cell r="O121">
            <v>10</v>
          </cell>
          <cell r="P121">
            <v>1</v>
          </cell>
          <cell r="Q121">
            <v>0</v>
          </cell>
          <cell r="R121">
            <v>23</v>
          </cell>
          <cell r="S121">
            <v>0</v>
          </cell>
          <cell r="T121">
            <v>0</v>
          </cell>
          <cell r="U121">
            <v>6</v>
          </cell>
          <cell r="V121">
            <v>12</v>
          </cell>
          <cell r="W121">
            <v>2</v>
          </cell>
          <cell r="X121">
            <v>0</v>
          </cell>
          <cell r="Y121">
            <v>20</v>
          </cell>
          <cell r="Z121">
            <v>0</v>
          </cell>
          <cell r="AA121">
            <v>2</v>
          </cell>
          <cell r="AB121">
            <v>9</v>
          </cell>
          <cell r="AC121">
            <v>9</v>
          </cell>
          <cell r="AD121">
            <v>1</v>
          </cell>
          <cell r="AE121">
            <v>0</v>
          </cell>
          <cell r="AF121">
            <v>21</v>
          </cell>
          <cell r="AG121">
            <v>0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  <cell r="E122" t="str">
            <v>MEDICINA E CHIRURGIA</v>
          </cell>
          <cell r="F122">
            <v>76</v>
          </cell>
          <cell r="G122">
            <v>149</v>
          </cell>
          <cell r="H122">
            <v>98</v>
          </cell>
          <cell r="I122">
            <v>24</v>
          </cell>
          <cell r="J122">
            <v>0</v>
          </cell>
          <cell r="K122">
            <v>347</v>
          </cell>
          <cell r="L122">
            <v>2</v>
          </cell>
          <cell r="M122">
            <v>42</v>
          </cell>
          <cell r="N122">
            <v>129</v>
          </cell>
          <cell r="O122">
            <v>102</v>
          </cell>
          <cell r="P122">
            <v>26</v>
          </cell>
          <cell r="Q122">
            <v>0</v>
          </cell>
          <cell r="R122">
            <v>299</v>
          </cell>
          <cell r="S122">
            <v>1</v>
          </cell>
          <cell r="T122">
            <v>62</v>
          </cell>
          <cell r="U122">
            <v>150</v>
          </cell>
          <cell r="V122">
            <v>109</v>
          </cell>
          <cell r="W122">
            <v>21</v>
          </cell>
          <cell r="X122">
            <v>1</v>
          </cell>
          <cell r="Y122">
            <v>343</v>
          </cell>
          <cell r="Z122">
            <v>0</v>
          </cell>
          <cell r="AA122">
            <v>138</v>
          </cell>
          <cell r="AB122">
            <v>307</v>
          </cell>
          <cell r="AC122">
            <v>301</v>
          </cell>
          <cell r="AD122">
            <v>53</v>
          </cell>
          <cell r="AE122">
            <v>0</v>
          </cell>
          <cell r="AF122">
            <v>799</v>
          </cell>
          <cell r="AG122">
            <v>4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  <cell r="E123" t="str">
            <v>MEDICINA E CHIRURGIA - BARI ENGLISH MEDICAL CURRICULUM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10</v>
          </cell>
          <cell r="N123">
            <v>9</v>
          </cell>
          <cell r="O123">
            <v>6</v>
          </cell>
          <cell r="P123">
            <v>4</v>
          </cell>
          <cell r="Q123">
            <v>1</v>
          </cell>
          <cell r="R123">
            <v>30</v>
          </cell>
          <cell r="S123">
            <v>1</v>
          </cell>
          <cell r="T123">
            <v>6</v>
          </cell>
          <cell r="U123">
            <v>4</v>
          </cell>
          <cell r="V123">
            <v>6</v>
          </cell>
          <cell r="W123">
            <v>6</v>
          </cell>
          <cell r="X123">
            <v>9</v>
          </cell>
          <cell r="Y123">
            <v>31</v>
          </cell>
          <cell r="Z123">
            <v>11</v>
          </cell>
          <cell r="AA123">
            <v>2</v>
          </cell>
          <cell r="AB123">
            <v>8</v>
          </cell>
          <cell r="AC123">
            <v>5</v>
          </cell>
          <cell r="AD123">
            <v>5</v>
          </cell>
          <cell r="AE123">
            <v>8</v>
          </cell>
          <cell r="AF123">
            <v>28</v>
          </cell>
          <cell r="AG123">
            <v>6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  <cell r="E124" t="str">
            <v>ODONTOIATRIA E PROTESI DENTARIA</v>
          </cell>
          <cell r="F124">
            <v>5</v>
          </cell>
          <cell r="G124">
            <v>10</v>
          </cell>
          <cell r="H124">
            <v>4</v>
          </cell>
          <cell r="I124">
            <v>2</v>
          </cell>
          <cell r="J124">
            <v>0</v>
          </cell>
          <cell r="K124">
            <v>21</v>
          </cell>
          <cell r="L124">
            <v>0</v>
          </cell>
          <cell r="M124">
            <v>4</v>
          </cell>
          <cell r="N124">
            <v>10</v>
          </cell>
          <cell r="O124">
            <v>6</v>
          </cell>
          <cell r="P124">
            <v>0</v>
          </cell>
          <cell r="Q124">
            <v>0</v>
          </cell>
          <cell r="R124">
            <v>20</v>
          </cell>
          <cell r="S124">
            <v>0</v>
          </cell>
          <cell r="T124">
            <v>2</v>
          </cell>
          <cell r="U124">
            <v>10</v>
          </cell>
          <cell r="V124">
            <v>7</v>
          </cell>
          <cell r="W124">
            <v>2</v>
          </cell>
          <cell r="X124">
            <v>0</v>
          </cell>
          <cell r="Y124">
            <v>21</v>
          </cell>
          <cell r="Z124">
            <v>0</v>
          </cell>
          <cell r="AA124">
            <v>7</v>
          </cell>
          <cell r="AB124">
            <v>27</v>
          </cell>
          <cell r="AC124">
            <v>14</v>
          </cell>
          <cell r="AD124">
            <v>4</v>
          </cell>
          <cell r="AE124">
            <v>0</v>
          </cell>
          <cell r="AF124">
            <v>52</v>
          </cell>
          <cell r="AG124">
            <v>0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  <cell r="E125" t="str">
            <v>ECONOMIA AZIENDALE</v>
          </cell>
          <cell r="F125">
            <v>83</v>
          </cell>
          <cell r="G125">
            <v>176</v>
          </cell>
          <cell r="H125">
            <v>116</v>
          </cell>
          <cell r="I125">
            <v>40</v>
          </cell>
          <cell r="J125">
            <v>1</v>
          </cell>
          <cell r="K125">
            <v>416</v>
          </cell>
          <cell r="L125">
            <v>11</v>
          </cell>
          <cell r="M125">
            <v>84</v>
          </cell>
          <cell r="N125">
            <v>180</v>
          </cell>
          <cell r="O125">
            <v>76</v>
          </cell>
          <cell r="P125">
            <v>36</v>
          </cell>
          <cell r="Q125">
            <v>0</v>
          </cell>
          <cell r="R125">
            <v>376</v>
          </cell>
          <cell r="S125">
            <v>11</v>
          </cell>
          <cell r="T125">
            <v>70</v>
          </cell>
          <cell r="U125">
            <v>161</v>
          </cell>
          <cell r="V125">
            <v>108</v>
          </cell>
          <cell r="W125">
            <v>45</v>
          </cell>
          <cell r="X125">
            <v>0</v>
          </cell>
          <cell r="Y125">
            <v>384</v>
          </cell>
          <cell r="Z125">
            <v>7</v>
          </cell>
          <cell r="AA125">
            <v>61</v>
          </cell>
          <cell r="AB125">
            <v>147</v>
          </cell>
          <cell r="AC125">
            <v>79</v>
          </cell>
          <cell r="AD125">
            <v>31</v>
          </cell>
          <cell r="AE125">
            <v>1</v>
          </cell>
          <cell r="AF125">
            <v>319</v>
          </cell>
          <cell r="AG125">
            <v>7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  <cell r="E126" t="str">
            <v>ECONOMIA AZIENDALE (BRINDISI)</v>
          </cell>
          <cell r="F126">
            <v>54</v>
          </cell>
          <cell r="G126">
            <v>72</v>
          </cell>
          <cell r="H126">
            <v>22</v>
          </cell>
          <cell r="I126">
            <v>0</v>
          </cell>
          <cell r="J126">
            <v>0</v>
          </cell>
          <cell r="K126">
            <v>148</v>
          </cell>
          <cell r="L126">
            <v>2</v>
          </cell>
          <cell r="M126">
            <v>50</v>
          </cell>
          <cell r="N126">
            <v>100</v>
          </cell>
          <cell r="O126">
            <v>20</v>
          </cell>
          <cell r="P126">
            <v>0</v>
          </cell>
          <cell r="Q126">
            <v>0</v>
          </cell>
          <cell r="R126">
            <v>170</v>
          </cell>
          <cell r="S126">
            <v>0</v>
          </cell>
          <cell r="T126">
            <v>51</v>
          </cell>
          <cell r="U126">
            <v>86</v>
          </cell>
          <cell r="V126">
            <v>10</v>
          </cell>
          <cell r="W126">
            <v>0</v>
          </cell>
          <cell r="X126">
            <v>0</v>
          </cell>
          <cell r="Y126">
            <v>147</v>
          </cell>
          <cell r="Z126">
            <v>2</v>
          </cell>
          <cell r="AA126">
            <v>38</v>
          </cell>
          <cell r="AB126">
            <v>64</v>
          </cell>
          <cell r="AC126">
            <v>8</v>
          </cell>
          <cell r="AD126">
            <v>2</v>
          </cell>
          <cell r="AE126">
            <v>0</v>
          </cell>
          <cell r="AF126">
            <v>112</v>
          </cell>
          <cell r="AG126">
            <v>1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  <cell r="E127" t="str">
            <v>MARKETING E COMUNICAZIONE D'AZIENDA</v>
          </cell>
          <cell r="F127">
            <v>99</v>
          </cell>
          <cell r="G127">
            <v>234</v>
          </cell>
          <cell r="H127">
            <v>111</v>
          </cell>
          <cell r="I127">
            <v>25</v>
          </cell>
          <cell r="J127">
            <v>0</v>
          </cell>
          <cell r="K127">
            <v>469</v>
          </cell>
          <cell r="L127">
            <v>7</v>
          </cell>
          <cell r="M127">
            <v>99</v>
          </cell>
          <cell r="N127">
            <v>211</v>
          </cell>
          <cell r="O127">
            <v>96</v>
          </cell>
          <cell r="P127">
            <v>40</v>
          </cell>
          <cell r="Q127">
            <v>0</v>
          </cell>
          <cell r="R127">
            <v>446</v>
          </cell>
          <cell r="S127">
            <v>3</v>
          </cell>
          <cell r="T127">
            <v>78</v>
          </cell>
          <cell r="U127">
            <v>190</v>
          </cell>
          <cell r="V127">
            <v>90</v>
          </cell>
          <cell r="W127">
            <v>35</v>
          </cell>
          <cell r="X127">
            <v>1</v>
          </cell>
          <cell r="Y127">
            <v>394</v>
          </cell>
          <cell r="Z127">
            <v>4</v>
          </cell>
          <cell r="AA127">
            <v>68</v>
          </cell>
          <cell r="AB127">
            <v>193</v>
          </cell>
          <cell r="AC127">
            <v>101</v>
          </cell>
          <cell r="AD127">
            <v>37</v>
          </cell>
          <cell r="AE127">
            <v>1</v>
          </cell>
          <cell r="AF127">
            <v>400</v>
          </cell>
          <cell r="AG127">
            <v>5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  <cell r="E128" t="str">
            <v>CONSULENZA PROFESSIONALE PER LE AZIENDE</v>
          </cell>
          <cell r="F128">
            <v>10</v>
          </cell>
          <cell r="G128">
            <v>74</v>
          </cell>
          <cell r="H128">
            <v>24</v>
          </cell>
          <cell r="I128">
            <v>6</v>
          </cell>
          <cell r="J128">
            <v>0</v>
          </cell>
          <cell r="K128">
            <v>114</v>
          </cell>
          <cell r="L128">
            <v>3</v>
          </cell>
          <cell r="M128">
            <v>25</v>
          </cell>
          <cell r="N128">
            <v>57</v>
          </cell>
          <cell r="O128">
            <v>21</v>
          </cell>
          <cell r="P128">
            <v>10</v>
          </cell>
          <cell r="Q128">
            <v>0</v>
          </cell>
          <cell r="R128">
            <v>113</v>
          </cell>
          <cell r="S128">
            <v>1</v>
          </cell>
          <cell r="T128">
            <v>27</v>
          </cell>
          <cell r="U128">
            <v>57</v>
          </cell>
          <cell r="V128">
            <v>25</v>
          </cell>
          <cell r="W128">
            <v>7</v>
          </cell>
          <cell r="X128">
            <v>1</v>
          </cell>
          <cell r="Y128">
            <v>117</v>
          </cell>
          <cell r="Z128">
            <v>2</v>
          </cell>
          <cell r="AA128">
            <v>10</v>
          </cell>
          <cell r="AB128">
            <v>37</v>
          </cell>
          <cell r="AC128">
            <v>43</v>
          </cell>
          <cell r="AD128">
            <v>14</v>
          </cell>
          <cell r="AE128">
            <v>0</v>
          </cell>
          <cell r="AF128">
            <v>104</v>
          </cell>
          <cell r="AG128">
            <v>1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  <cell r="E129" t="str">
            <v>ECONOMIA DEGLI INTERMEDIARI E DEI MERCATI FINANZIARI</v>
          </cell>
          <cell r="F129">
            <v>3</v>
          </cell>
          <cell r="G129">
            <v>39</v>
          </cell>
          <cell r="H129">
            <v>13</v>
          </cell>
          <cell r="I129">
            <v>6</v>
          </cell>
          <cell r="J129">
            <v>0</v>
          </cell>
          <cell r="K129">
            <v>61</v>
          </cell>
          <cell r="L129">
            <v>0</v>
          </cell>
          <cell r="M129">
            <v>5</v>
          </cell>
          <cell r="N129">
            <v>18</v>
          </cell>
          <cell r="O129">
            <v>9</v>
          </cell>
          <cell r="P129">
            <v>4</v>
          </cell>
          <cell r="Q129">
            <v>0</v>
          </cell>
          <cell r="R129">
            <v>36</v>
          </cell>
          <cell r="S129">
            <v>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  <cell r="E130" t="str">
            <v>ECONOMIA E GESTIONE DELLE AZIENDE E DEI SERVIZI TURISTICI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-</v>
          </cell>
          <cell r="N130" t="str">
            <v>-</v>
          </cell>
          <cell r="O130" t="str">
            <v>-</v>
          </cell>
          <cell r="P130" t="str">
            <v>-</v>
          </cell>
          <cell r="Q130" t="str">
            <v>-</v>
          </cell>
          <cell r="R130">
            <v>0</v>
          </cell>
          <cell r="S130" t="str">
            <v>-</v>
          </cell>
          <cell r="T130">
            <v>3</v>
          </cell>
          <cell r="U130">
            <v>4</v>
          </cell>
          <cell r="V130">
            <v>3</v>
          </cell>
          <cell r="W130">
            <v>6</v>
          </cell>
          <cell r="X130">
            <v>0</v>
          </cell>
          <cell r="Y130">
            <v>16</v>
          </cell>
          <cell r="Z130">
            <v>0</v>
          </cell>
          <cell r="AA130">
            <v>5</v>
          </cell>
          <cell r="AB130">
            <v>10</v>
          </cell>
          <cell r="AC130">
            <v>4</v>
          </cell>
          <cell r="AD130">
            <v>3</v>
          </cell>
          <cell r="AE130">
            <v>1</v>
          </cell>
          <cell r="AF130">
            <v>23</v>
          </cell>
          <cell r="AG130">
            <v>3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  <cell r="E131" t="str">
            <v>ECONOMIA E MANAGEMENT</v>
          </cell>
          <cell r="F131">
            <v>38</v>
          </cell>
          <cell r="G131">
            <v>88</v>
          </cell>
          <cell r="H131">
            <v>40</v>
          </cell>
          <cell r="I131">
            <v>9</v>
          </cell>
          <cell r="J131">
            <v>0</v>
          </cell>
          <cell r="K131">
            <v>175</v>
          </cell>
          <cell r="L131">
            <v>6</v>
          </cell>
          <cell r="M131">
            <v>14</v>
          </cell>
          <cell r="N131">
            <v>63</v>
          </cell>
          <cell r="O131">
            <v>21</v>
          </cell>
          <cell r="P131">
            <v>23</v>
          </cell>
          <cell r="Q131">
            <v>0</v>
          </cell>
          <cell r="R131">
            <v>121</v>
          </cell>
          <cell r="S131">
            <v>2</v>
          </cell>
          <cell r="T131">
            <v>18</v>
          </cell>
          <cell r="U131">
            <v>60</v>
          </cell>
          <cell r="V131">
            <v>29</v>
          </cell>
          <cell r="W131">
            <v>17</v>
          </cell>
          <cell r="X131">
            <v>0</v>
          </cell>
          <cell r="Y131">
            <v>124</v>
          </cell>
          <cell r="Z131">
            <v>3</v>
          </cell>
          <cell r="AA131">
            <v>27</v>
          </cell>
          <cell r="AB131">
            <v>73</v>
          </cell>
          <cell r="AC131">
            <v>40</v>
          </cell>
          <cell r="AD131">
            <v>13</v>
          </cell>
          <cell r="AE131">
            <v>0</v>
          </cell>
          <cell r="AF131">
            <v>153</v>
          </cell>
          <cell r="AG131">
            <v>3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  <cell r="E132" t="str">
            <v>MARKETING</v>
          </cell>
          <cell r="F132">
            <v>13</v>
          </cell>
          <cell r="G132">
            <v>43</v>
          </cell>
          <cell r="H132">
            <v>20</v>
          </cell>
          <cell r="I132">
            <v>4</v>
          </cell>
          <cell r="J132">
            <v>2</v>
          </cell>
          <cell r="K132">
            <v>82</v>
          </cell>
          <cell r="L132">
            <v>5</v>
          </cell>
          <cell r="M132">
            <v>25</v>
          </cell>
          <cell r="N132">
            <v>32</v>
          </cell>
          <cell r="O132">
            <v>16</v>
          </cell>
          <cell r="P132">
            <v>7</v>
          </cell>
          <cell r="Q132">
            <v>1</v>
          </cell>
          <cell r="R132">
            <v>81</v>
          </cell>
          <cell r="S132">
            <v>3</v>
          </cell>
          <cell r="T132">
            <v>14</v>
          </cell>
          <cell r="U132">
            <v>32</v>
          </cell>
          <cell r="V132">
            <v>14</v>
          </cell>
          <cell r="W132">
            <v>5</v>
          </cell>
          <cell r="X132">
            <v>0</v>
          </cell>
          <cell r="Y132">
            <v>65</v>
          </cell>
          <cell r="Z132">
            <v>0</v>
          </cell>
          <cell r="AA132">
            <v>14</v>
          </cell>
          <cell r="AB132">
            <v>24</v>
          </cell>
          <cell r="AC132">
            <v>23</v>
          </cell>
          <cell r="AD132">
            <v>5</v>
          </cell>
          <cell r="AE132">
            <v>0</v>
          </cell>
          <cell r="AF132">
            <v>66</v>
          </cell>
          <cell r="AG132">
            <v>0</v>
          </cell>
        </row>
        <row r="134">
          <cell r="F134">
            <v>2455</v>
          </cell>
          <cell r="G134">
            <v>6631</v>
          </cell>
          <cell r="H134">
            <v>3934</v>
          </cell>
          <cell r="I134">
            <v>941</v>
          </cell>
          <cell r="J134">
            <v>18</v>
          </cell>
          <cell r="K134">
            <v>13979</v>
          </cell>
          <cell r="L134">
            <v>239</v>
          </cell>
          <cell r="M134">
            <v>2372</v>
          </cell>
          <cell r="N134">
            <v>6224</v>
          </cell>
          <cell r="O134">
            <v>3728</v>
          </cell>
          <cell r="P134">
            <v>990</v>
          </cell>
          <cell r="Q134">
            <v>23</v>
          </cell>
          <cell r="R134">
            <v>13337</v>
          </cell>
          <cell r="S134">
            <v>196</v>
          </cell>
          <cell r="T134">
            <v>2120</v>
          </cell>
          <cell r="U134">
            <v>5968</v>
          </cell>
          <cell r="V134">
            <v>3798</v>
          </cell>
          <cell r="W134">
            <v>901</v>
          </cell>
          <cell r="X134">
            <v>47</v>
          </cell>
          <cell r="Y134">
            <v>12834</v>
          </cell>
          <cell r="Z134">
            <v>196</v>
          </cell>
          <cell r="AA134">
            <v>2073</v>
          </cell>
          <cell r="AB134">
            <v>5422</v>
          </cell>
          <cell r="AC134">
            <v>3934</v>
          </cell>
          <cell r="AD134">
            <v>923.75</v>
          </cell>
          <cell r="AE134">
            <v>38</v>
          </cell>
          <cell r="AF134">
            <v>12390.75</v>
          </cell>
          <cell r="AG134">
            <v>191</v>
          </cell>
        </row>
        <row r="135">
          <cell r="F135">
            <v>17.562057371771942</v>
          </cell>
          <cell r="G135">
            <v>47.4354388725946</v>
          </cell>
          <cell r="H135">
            <v>28.14221331997997</v>
          </cell>
          <cell r="I135">
            <v>6.731525860218899</v>
          </cell>
          <cell r="J135">
            <v>0.12876457543458045</v>
          </cell>
          <cell r="K135">
            <v>100</v>
          </cell>
          <cell r="L135">
            <v>1.7097074182702625</v>
          </cell>
          <cell r="M135">
            <v>17.785109094998873</v>
          </cell>
          <cell r="N135">
            <v>46.667166529204465</v>
          </cell>
          <cell r="O135">
            <v>27.95231311389368</v>
          </cell>
          <cell r="P135">
            <v>7.42295868636125</v>
          </cell>
          <cell r="Q135">
            <v>0.17245257554172602</v>
          </cell>
          <cell r="R135">
            <v>100</v>
          </cell>
          <cell r="S135">
            <v>1.469595861138187</v>
          </cell>
          <cell r="T135">
            <v>16.518622409225493</v>
          </cell>
          <cell r="U135">
            <v>46.50148044257441</v>
          </cell>
          <cell r="V135">
            <v>29.59326788218794</v>
          </cell>
          <cell r="W135">
            <v>7.020414523920835</v>
          </cell>
          <cell r="X135">
            <v>0.36621474209131993</v>
          </cell>
          <cell r="Y135">
            <v>100</v>
          </cell>
          <cell r="Z135">
            <v>1.5271933925510361</v>
          </cell>
          <cell r="AA135">
            <v>16.730222141516858</v>
          </cell>
          <cell r="AB135">
            <v>43.758448842886835</v>
          </cell>
          <cell r="AC135">
            <v>31.749490547384134</v>
          </cell>
          <cell r="AD135">
            <v>7.455158081633477</v>
          </cell>
          <cell r="AE135">
            <v>0.3066803865786978</v>
          </cell>
          <cell r="AF135">
            <v>100</v>
          </cell>
          <cell r="AG135">
            <v>1.5414724693824022</v>
          </cell>
        </row>
      </sheetData>
      <sheetData sheetId="5">
        <row r="4">
          <cell r="B4">
            <v>7742</v>
          </cell>
          <cell r="C4" t="str">
            <v>Laurea</v>
          </cell>
          <cell r="D4" t="str">
            <v>SI</v>
          </cell>
          <cell r="E4" t="str">
            <v>SCIENZE BIOLOGICHE</v>
          </cell>
          <cell r="F4">
            <v>174</v>
          </cell>
          <cell r="G4">
            <v>5</v>
          </cell>
          <cell r="H4">
            <v>5</v>
          </cell>
          <cell r="I4">
            <v>1</v>
          </cell>
          <cell r="J4">
            <v>185</v>
          </cell>
          <cell r="K4">
            <v>193</v>
          </cell>
          <cell r="L4">
            <v>4</v>
          </cell>
          <cell r="M4">
            <v>14</v>
          </cell>
          <cell r="N4">
            <v>1</v>
          </cell>
          <cell r="O4">
            <v>212</v>
          </cell>
          <cell r="P4">
            <v>171</v>
          </cell>
          <cell r="Q4">
            <v>9</v>
          </cell>
          <cell r="R4">
            <v>5</v>
          </cell>
          <cell r="S4">
            <v>5</v>
          </cell>
          <cell r="T4">
            <v>190</v>
          </cell>
          <cell r="U4">
            <v>168</v>
          </cell>
          <cell r="V4">
            <v>15</v>
          </cell>
          <cell r="W4">
            <v>7</v>
          </cell>
          <cell r="X4">
            <v>12</v>
          </cell>
          <cell r="Y4">
            <v>202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  <cell r="E5" t="str">
            <v>SCIENZE DELLA NATURA</v>
          </cell>
          <cell r="F5">
            <v>140</v>
          </cell>
          <cell r="G5">
            <v>24</v>
          </cell>
          <cell r="H5">
            <v>6</v>
          </cell>
          <cell r="I5">
            <v>5</v>
          </cell>
          <cell r="J5">
            <v>175</v>
          </cell>
          <cell r="K5">
            <v>116</v>
          </cell>
          <cell r="L5">
            <v>16</v>
          </cell>
          <cell r="M5">
            <v>7</v>
          </cell>
          <cell r="N5">
            <v>0</v>
          </cell>
          <cell r="O5">
            <v>139</v>
          </cell>
          <cell r="P5">
            <v>19</v>
          </cell>
          <cell r="Q5">
            <v>5</v>
          </cell>
          <cell r="R5">
            <v>2</v>
          </cell>
          <cell r="S5">
            <v>0</v>
          </cell>
          <cell r="T5">
            <v>26</v>
          </cell>
          <cell r="U5">
            <v>89</v>
          </cell>
          <cell r="V5">
            <v>28</v>
          </cell>
          <cell r="W5">
            <v>9</v>
          </cell>
          <cell r="X5">
            <v>8</v>
          </cell>
          <cell r="Y5">
            <v>134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  <cell r="E6" t="str">
            <v>BIOLOGIA AMBIENTALE</v>
          </cell>
          <cell r="F6">
            <v>8</v>
          </cell>
          <cell r="G6">
            <v>2</v>
          </cell>
          <cell r="H6">
            <v>0</v>
          </cell>
          <cell r="I6">
            <v>0</v>
          </cell>
          <cell r="J6">
            <v>10</v>
          </cell>
          <cell r="K6">
            <v>11</v>
          </cell>
          <cell r="L6">
            <v>0</v>
          </cell>
          <cell r="M6">
            <v>0</v>
          </cell>
          <cell r="N6">
            <v>1</v>
          </cell>
          <cell r="O6">
            <v>12</v>
          </cell>
          <cell r="P6">
            <v>11</v>
          </cell>
          <cell r="Q6">
            <v>0</v>
          </cell>
          <cell r="R6">
            <v>0</v>
          </cell>
          <cell r="S6">
            <v>0</v>
          </cell>
          <cell r="T6">
            <v>11</v>
          </cell>
          <cell r="U6">
            <v>14</v>
          </cell>
          <cell r="V6">
            <v>2</v>
          </cell>
          <cell r="W6">
            <v>2</v>
          </cell>
          <cell r="X6">
            <v>0</v>
          </cell>
          <cell r="Y6">
            <v>18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  <cell r="E7" t="str">
            <v>SCIENZE DELLA NATURA</v>
          </cell>
          <cell r="F7">
            <v>7</v>
          </cell>
          <cell r="G7">
            <v>3</v>
          </cell>
          <cell r="H7">
            <v>1</v>
          </cell>
          <cell r="I7">
            <v>0</v>
          </cell>
          <cell r="J7">
            <v>11</v>
          </cell>
          <cell r="K7">
            <v>4</v>
          </cell>
          <cell r="L7">
            <v>1</v>
          </cell>
          <cell r="M7">
            <v>0</v>
          </cell>
          <cell r="N7">
            <v>0</v>
          </cell>
          <cell r="O7">
            <v>5</v>
          </cell>
          <cell r="P7">
            <v>7</v>
          </cell>
          <cell r="Q7">
            <v>0</v>
          </cell>
          <cell r="R7">
            <v>0</v>
          </cell>
          <cell r="S7">
            <v>0</v>
          </cell>
          <cell r="T7">
            <v>7</v>
          </cell>
          <cell r="U7">
            <v>2</v>
          </cell>
          <cell r="V7">
            <v>0</v>
          </cell>
          <cell r="W7">
            <v>1</v>
          </cell>
          <cell r="X7">
            <v>0</v>
          </cell>
          <cell r="Y7">
            <v>3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  <cell r="E8" t="str">
            <v>BIOTECNOLOGIE MEDICHE E FARMACEUTICHE</v>
          </cell>
          <cell r="F8">
            <v>59</v>
          </cell>
          <cell r="G8">
            <v>1</v>
          </cell>
          <cell r="H8">
            <v>1</v>
          </cell>
          <cell r="I8">
            <v>0</v>
          </cell>
          <cell r="J8">
            <v>61</v>
          </cell>
          <cell r="K8">
            <v>73</v>
          </cell>
          <cell r="L8">
            <v>0</v>
          </cell>
          <cell r="M8">
            <v>0</v>
          </cell>
          <cell r="N8">
            <v>0</v>
          </cell>
          <cell r="O8">
            <v>73</v>
          </cell>
          <cell r="P8">
            <v>59</v>
          </cell>
          <cell r="Q8">
            <v>6</v>
          </cell>
          <cell r="R8">
            <v>0</v>
          </cell>
          <cell r="S8">
            <v>4</v>
          </cell>
          <cell r="T8">
            <v>69</v>
          </cell>
          <cell r="U8">
            <v>68</v>
          </cell>
          <cell r="V8">
            <v>3</v>
          </cell>
          <cell r="W8">
            <v>0</v>
          </cell>
          <cell r="X8">
            <v>2</v>
          </cell>
          <cell r="Y8">
            <v>73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  <cell r="E9" t="str">
            <v>BIOTECNOLOGIE PER L'INNOVAZIONE DI PROCESSI E DI PRODOTTI</v>
          </cell>
          <cell r="F9">
            <v>85</v>
          </cell>
          <cell r="G9">
            <v>7</v>
          </cell>
          <cell r="H9">
            <v>3</v>
          </cell>
          <cell r="I9">
            <v>0</v>
          </cell>
          <cell r="J9">
            <v>95</v>
          </cell>
          <cell r="K9">
            <v>84</v>
          </cell>
          <cell r="L9">
            <v>9</v>
          </cell>
          <cell r="M9">
            <v>4</v>
          </cell>
          <cell r="N9">
            <v>0</v>
          </cell>
          <cell r="O9">
            <v>97</v>
          </cell>
          <cell r="P9">
            <v>64</v>
          </cell>
          <cell r="Q9">
            <v>10</v>
          </cell>
          <cell r="R9">
            <v>5</v>
          </cell>
          <cell r="S9">
            <v>2</v>
          </cell>
          <cell r="T9">
            <v>81</v>
          </cell>
          <cell r="U9">
            <v>54</v>
          </cell>
          <cell r="V9">
            <v>6</v>
          </cell>
          <cell r="W9">
            <v>3</v>
          </cell>
          <cell r="X9">
            <v>4</v>
          </cell>
          <cell r="Y9">
            <v>67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  <cell r="E10" t="str">
            <v>BIOLOGIA CELLULARE E MOLECOLARE</v>
          </cell>
          <cell r="F10">
            <v>26</v>
          </cell>
          <cell r="G10">
            <v>1</v>
          </cell>
          <cell r="H10">
            <v>0</v>
          </cell>
          <cell r="I10">
            <v>0</v>
          </cell>
          <cell r="J10">
            <v>27</v>
          </cell>
          <cell r="K10">
            <v>30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  <cell r="P10">
            <v>24</v>
          </cell>
          <cell r="Q10">
            <v>0</v>
          </cell>
          <cell r="R10">
            <v>0</v>
          </cell>
          <cell r="S10">
            <v>1</v>
          </cell>
          <cell r="T10">
            <v>25</v>
          </cell>
          <cell r="U10">
            <v>17</v>
          </cell>
          <cell r="V10">
            <v>3</v>
          </cell>
          <cell r="W10">
            <v>2</v>
          </cell>
          <cell r="X10">
            <v>2</v>
          </cell>
          <cell r="Y10">
            <v>24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  <cell r="E11" t="str">
            <v>BIOTECNOLOGIE INDUSTRIALI ED AMBIENTALI</v>
          </cell>
          <cell r="F11">
            <v>16</v>
          </cell>
          <cell r="G11">
            <v>1</v>
          </cell>
          <cell r="H11">
            <v>1</v>
          </cell>
          <cell r="I11">
            <v>0</v>
          </cell>
          <cell r="J11">
            <v>18</v>
          </cell>
          <cell r="K11">
            <v>11</v>
          </cell>
          <cell r="L11">
            <v>0</v>
          </cell>
          <cell r="M11">
            <v>0</v>
          </cell>
          <cell r="N11">
            <v>0</v>
          </cell>
          <cell r="O11">
            <v>11</v>
          </cell>
          <cell r="P11">
            <v>7</v>
          </cell>
          <cell r="Q11">
            <v>0</v>
          </cell>
          <cell r="R11">
            <v>0</v>
          </cell>
          <cell r="S11">
            <v>0</v>
          </cell>
          <cell r="T11">
            <v>7</v>
          </cell>
          <cell r="U11">
            <v>4</v>
          </cell>
          <cell r="V11">
            <v>0</v>
          </cell>
          <cell r="W11">
            <v>0</v>
          </cell>
          <cell r="X11">
            <v>0</v>
          </cell>
          <cell r="Y11">
            <v>4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  <cell r="E12" t="str">
            <v>BIOTECNOLOGIE MEDICHE E MEDICINA MOLECOLARE</v>
          </cell>
          <cell r="F12">
            <v>32</v>
          </cell>
          <cell r="G12">
            <v>0</v>
          </cell>
          <cell r="H12">
            <v>0</v>
          </cell>
          <cell r="I12">
            <v>0</v>
          </cell>
          <cell r="J12">
            <v>32</v>
          </cell>
          <cell r="K12">
            <v>21</v>
          </cell>
          <cell r="L12">
            <v>2</v>
          </cell>
          <cell r="M12">
            <v>0</v>
          </cell>
          <cell r="N12">
            <v>1</v>
          </cell>
          <cell r="O12">
            <v>24</v>
          </cell>
          <cell r="P12">
            <v>28</v>
          </cell>
          <cell r="Q12">
            <v>0</v>
          </cell>
          <cell r="R12">
            <v>1</v>
          </cell>
          <cell r="S12">
            <v>1</v>
          </cell>
          <cell r="T12">
            <v>30</v>
          </cell>
          <cell r="U12">
            <v>25</v>
          </cell>
          <cell r="V12">
            <v>3</v>
          </cell>
          <cell r="W12">
            <v>0</v>
          </cell>
          <cell r="X12">
            <v>0</v>
          </cell>
          <cell r="Y12">
            <v>28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  <cell r="E13" t="str">
            <v>SCIENZE BIOSANITARIE</v>
          </cell>
          <cell r="F13">
            <v>67</v>
          </cell>
          <cell r="G13">
            <v>5</v>
          </cell>
          <cell r="H13">
            <v>1</v>
          </cell>
          <cell r="I13">
            <v>3</v>
          </cell>
          <cell r="J13">
            <v>76</v>
          </cell>
          <cell r="K13">
            <v>64</v>
          </cell>
          <cell r="L13">
            <v>2</v>
          </cell>
          <cell r="M13">
            <v>4</v>
          </cell>
          <cell r="N13">
            <v>2</v>
          </cell>
          <cell r="O13">
            <v>72</v>
          </cell>
          <cell r="P13">
            <v>59</v>
          </cell>
          <cell r="Q13">
            <v>1</v>
          </cell>
          <cell r="R13">
            <v>2</v>
          </cell>
          <cell r="S13">
            <v>4</v>
          </cell>
          <cell r="T13">
            <v>66</v>
          </cell>
          <cell r="U13">
            <v>59</v>
          </cell>
          <cell r="V13">
            <v>3</v>
          </cell>
          <cell r="W13">
            <v>1</v>
          </cell>
          <cell r="X13">
            <v>7</v>
          </cell>
          <cell r="Y13">
            <v>70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  <cell r="E14" t="str">
            <v>CHIMICA</v>
          </cell>
          <cell r="F14">
            <v>38</v>
          </cell>
          <cell r="G14">
            <v>11</v>
          </cell>
          <cell r="H14">
            <v>6</v>
          </cell>
          <cell r="I14">
            <v>0</v>
          </cell>
          <cell r="J14">
            <v>55</v>
          </cell>
          <cell r="K14">
            <v>49</v>
          </cell>
          <cell r="L14">
            <v>3</v>
          </cell>
          <cell r="M14">
            <v>3</v>
          </cell>
          <cell r="N14">
            <v>0</v>
          </cell>
          <cell r="O14">
            <v>55</v>
          </cell>
          <cell r="P14">
            <v>41</v>
          </cell>
          <cell r="Q14">
            <v>23</v>
          </cell>
          <cell r="R14">
            <v>8</v>
          </cell>
          <cell r="S14">
            <v>3</v>
          </cell>
          <cell r="T14">
            <v>75</v>
          </cell>
          <cell r="U14">
            <v>54</v>
          </cell>
          <cell r="V14">
            <v>16</v>
          </cell>
          <cell r="W14">
            <v>3</v>
          </cell>
          <cell r="X14">
            <v>5</v>
          </cell>
          <cell r="Y14">
            <v>78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  <cell r="E15" t="str">
            <v>SCIENZE AMBIENTALI</v>
          </cell>
          <cell r="F15">
            <v>29</v>
          </cell>
          <cell r="G15">
            <v>14</v>
          </cell>
          <cell r="H15">
            <v>9</v>
          </cell>
          <cell r="I15">
            <v>1</v>
          </cell>
          <cell r="J15">
            <v>53</v>
          </cell>
          <cell r="K15">
            <v>31</v>
          </cell>
          <cell r="L15">
            <v>13</v>
          </cell>
          <cell r="M15">
            <v>4</v>
          </cell>
          <cell r="N15">
            <v>0</v>
          </cell>
          <cell r="O15">
            <v>48</v>
          </cell>
          <cell r="P15">
            <v>19</v>
          </cell>
          <cell r="Q15">
            <v>16</v>
          </cell>
          <cell r="R15">
            <v>7</v>
          </cell>
          <cell r="S15">
            <v>5</v>
          </cell>
          <cell r="T15">
            <v>47</v>
          </cell>
          <cell r="U15">
            <v>15</v>
          </cell>
          <cell r="V15">
            <v>9</v>
          </cell>
          <cell r="W15">
            <v>6</v>
          </cell>
          <cell r="X15">
            <v>3</v>
          </cell>
          <cell r="Y15">
            <v>33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  <cell r="E16" t="str">
            <v>SCIENZA E TECNOLOGIA DEI MATERIALI</v>
          </cell>
          <cell r="F16">
            <v>8</v>
          </cell>
          <cell r="G16">
            <v>1</v>
          </cell>
          <cell r="H16">
            <v>0</v>
          </cell>
          <cell r="I16">
            <v>0</v>
          </cell>
          <cell r="J16">
            <v>9</v>
          </cell>
          <cell r="K16">
            <v>8</v>
          </cell>
          <cell r="L16">
            <v>2</v>
          </cell>
          <cell r="M16">
            <v>0</v>
          </cell>
          <cell r="N16">
            <v>0</v>
          </cell>
          <cell r="O16">
            <v>10</v>
          </cell>
          <cell r="P16">
            <v>2</v>
          </cell>
          <cell r="Q16">
            <v>0</v>
          </cell>
          <cell r="R16">
            <v>0</v>
          </cell>
          <cell r="S16">
            <v>0</v>
          </cell>
          <cell r="T16">
            <v>2</v>
          </cell>
          <cell r="U16">
            <v>7</v>
          </cell>
          <cell r="V16">
            <v>2</v>
          </cell>
          <cell r="W16">
            <v>0</v>
          </cell>
          <cell r="X16">
            <v>0</v>
          </cell>
          <cell r="Y16">
            <v>9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  <cell r="E17" t="str">
            <v>SCIENZE CHIMICHE</v>
          </cell>
          <cell r="F17">
            <v>26</v>
          </cell>
          <cell r="G17">
            <v>6</v>
          </cell>
          <cell r="H17">
            <v>1</v>
          </cell>
          <cell r="I17">
            <v>0</v>
          </cell>
          <cell r="J17">
            <v>33</v>
          </cell>
          <cell r="K17">
            <v>22</v>
          </cell>
          <cell r="L17">
            <v>2</v>
          </cell>
          <cell r="M17">
            <v>1</v>
          </cell>
          <cell r="N17">
            <v>0</v>
          </cell>
          <cell r="O17">
            <v>25</v>
          </cell>
          <cell r="P17">
            <v>21</v>
          </cell>
          <cell r="Q17">
            <v>2</v>
          </cell>
          <cell r="R17">
            <v>1</v>
          </cell>
          <cell r="S17">
            <v>1</v>
          </cell>
          <cell r="T17">
            <v>25</v>
          </cell>
          <cell r="U17">
            <v>19</v>
          </cell>
          <cell r="V17">
            <v>3</v>
          </cell>
          <cell r="W17">
            <v>0</v>
          </cell>
          <cell r="X17">
            <v>0</v>
          </cell>
          <cell r="Y17">
            <v>22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  <cell r="E18" t="str">
            <v>SCIENZE E TECNOLOGIE ERBORISTICHE E DEI PRODOTTI PER LA SALUTE </v>
          </cell>
          <cell r="F18">
            <v>19</v>
          </cell>
          <cell r="G18">
            <v>1</v>
          </cell>
          <cell r="H18">
            <v>4</v>
          </cell>
          <cell r="I18">
            <v>1</v>
          </cell>
          <cell r="J18">
            <v>25</v>
          </cell>
          <cell r="K18">
            <v>29</v>
          </cell>
          <cell r="L18">
            <v>2</v>
          </cell>
          <cell r="M18">
            <v>2</v>
          </cell>
          <cell r="N18">
            <v>0</v>
          </cell>
          <cell r="O18">
            <v>33</v>
          </cell>
          <cell r="P18">
            <v>46</v>
          </cell>
          <cell r="Q18">
            <v>7</v>
          </cell>
          <cell r="R18">
            <v>2</v>
          </cell>
          <cell r="S18">
            <v>2</v>
          </cell>
          <cell r="T18">
            <v>57</v>
          </cell>
          <cell r="U18">
            <v>21</v>
          </cell>
          <cell r="V18">
            <v>8</v>
          </cell>
          <cell r="W18">
            <v>5</v>
          </cell>
          <cell r="X18">
            <v>6</v>
          </cell>
          <cell r="Y18">
            <v>40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  <cell r="E19" t="str">
            <v>CHIMICA E TECNOLOGIA FARMACEUTICHE </v>
          </cell>
          <cell r="F19">
            <v>100</v>
          </cell>
          <cell r="G19">
            <v>9</v>
          </cell>
          <cell r="H19">
            <v>4</v>
          </cell>
          <cell r="I19">
            <v>0</v>
          </cell>
          <cell r="J19">
            <v>113</v>
          </cell>
          <cell r="K19">
            <v>114</v>
          </cell>
          <cell r="L19">
            <v>6</v>
          </cell>
          <cell r="M19">
            <v>4</v>
          </cell>
          <cell r="N19">
            <v>0</v>
          </cell>
          <cell r="O19">
            <v>124</v>
          </cell>
          <cell r="P19">
            <v>83</v>
          </cell>
          <cell r="Q19">
            <v>10</v>
          </cell>
          <cell r="R19">
            <v>4</v>
          </cell>
          <cell r="S19">
            <v>0</v>
          </cell>
          <cell r="T19">
            <v>97</v>
          </cell>
          <cell r="U19">
            <v>82</v>
          </cell>
          <cell r="V19">
            <v>9</v>
          </cell>
          <cell r="W19">
            <v>3</v>
          </cell>
          <cell r="X19">
            <v>2</v>
          </cell>
          <cell r="Y19">
            <v>96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  <cell r="E20" t="str">
            <v>FARMACIA</v>
          </cell>
          <cell r="F20">
            <v>263</v>
          </cell>
          <cell r="G20">
            <v>13</v>
          </cell>
          <cell r="H20">
            <v>8</v>
          </cell>
          <cell r="I20">
            <v>2</v>
          </cell>
          <cell r="J20">
            <v>286</v>
          </cell>
          <cell r="K20">
            <v>281</v>
          </cell>
          <cell r="L20">
            <v>12</v>
          </cell>
          <cell r="M20">
            <v>3</v>
          </cell>
          <cell r="N20">
            <v>3</v>
          </cell>
          <cell r="O20">
            <v>299</v>
          </cell>
          <cell r="P20">
            <v>266</v>
          </cell>
          <cell r="Q20">
            <v>22</v>
          </cell>
          <cell r="R20">
            <v>1</v>
          </cell>
          <cell r="S20">
            <v>9</v>
          </cell>
          <cell r="T20">
            <v>298</v>
          </cell>
          <cell r="U20">
            <v>252</v>
          </cell>
          <cell r="V20">
            <v>13</v>
          </cell>
          <cell r="W20">
            <v>13</v>
          </cell>
          <cell r="X20">
            <v>9</v>
          </cell>
          <cell r="Y20">
            <v>287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  <cell r="E21" t="str">
            <v>FILOSOFIA</v>
          </cell>
          <cell r="F21">
            <v>116</v>
          </cell>
          <cell r="G21">
            <v>14</v>
          </cell>
          <cell r="H21">
            <v>1</v>
          </cell>
          <cell r="I21">
            <v>1</v>
          </cell>
          <cell r="J21">
            <v>132</v>
          </cell>
          <cell r="K21">
            <v>92</v>
          </cell>
          <cell r="L21">
            <v>8</v>
          </cell>
          <cell r="M21">
            <v>4</v>
          </cell>
          <cell r="N21">
            <v>4</v>
          </cell>
          <cell r="O21">
            <v>108</v>
          </cell>
          <cell r="P21">
            <v>93</v>
          </cell>
          <cell r="Q21">
            <v>5</v>
          </cell>
          <cell r="R21">
            <v>2</v>
          </cell>
          <cell r="S21">
            <v>8</v>
          </cell>
          <cell r="T21">
            <v>108</v>
          </cell>
          <cell r="U21">
            <v>75</v>
          </cell>
          <cell r="V21">
            <v>8</v>
          </cell>
          <cell r="W21">
            <v>3</v>
          </cell>
          <cell r="X21">
            <v>15</v>
          </cell>
          <cell r="Y21">
            <v>101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  <cell r="E22" t="str">
            <v>STORIA E SCIENZE SOCIALI</v>
          </cell>
          <cell r="F22">
            <v>75</v>
          </cell>
          <cell r="G22">
            <v>16</v>
          </cell>
          <cell r="H22">
            <v>8</v>
          </cell>
          <cell r="I22">
            <v>1</v>
          </cell>
          <cell r="J22">
            <v>100</v>
          </cell>
          <cell r="K22">
            <v>53</v>
          </cell>
          <cell r="L22">
            <v>19</v>
          </cell>
          <cell r="M22">
            <v>7</v>
          </cell>
          <cell r="N22">
            <v>1</v>
          </cell>
          <cell r="O22">
            <v>80</v>
          </cell>
          <cell r="P22">
            <v>54</v>
          </cell>
          <cell r="Q22">
            <v>23</v>
          </cell>
          <cell r="R22">
            <v>6</v>
          </cell>
          <cell r="S22">
            <v>4</v>
          </cell>
          <cell r="T22">
            <v>87</v>
          </cell>
          <cell r="U22">
            <v>44</v>
          </cell>
          <cell r="V22">
            <v>15</v>
          </cell>
          <cell r="W22">
            <v>3</v>
          </cell>
          <cell r="X22">
            <v>3</v>
          </cell>
          <cell r="Y22">
            <v>65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  <cell r="E23" t="str">
            <v>BENI ARCHIVISTICI E LIBRARI</v>
          </cell>
          <cell r="F23">
            <v>11</v>
          </cell>
          <cell r="G23">
            <v>0</v>
          </cell>
          <cell r="H23">
            <v>0</v>
          </cell>
          <cell r="I23">
            <v>0</v>
          </cell>
          <cell r="J23">
            <v>11</v>
          </cell>
          <cell r="K23">
            <v>4</v>
          </cell>
          <cell r="L23">
            <v>0</v>
          </cell>
          <cell r="M23">
            <v>0</v>
          </cell>
          <cell r="N23">
            <v>2</v>
          </cell>
          <cell r="O23">
            <v>6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  <cell r="E24" t="str">
            <v>SCIENZE FILOSOFICHE</v>
          </cell>
          <cell r="F24">
            <v>61</v>
          </cell>
          <cell r="G24">
            <v>4</v>
          </cell>
          <cell r="H24">
            <v>1</v>
          </cell>
          <cell r="I24">
            <v>1</v>
          </cell>
          <cell r="J24">
            <v>67</v>
          </cell>
          <cell r="K24">
            <v>42</v>
          </cell>
          <cell r="L24">
            <v>3</v>
          </cell>
          <cell r="M24">
            <v>1</v>
          </cell>
          <cell r="N24">
            <v>2</v>
          </cell>
          <cell r="O24">
            <v>48</v>
          </cell>
          <cell r="P24">
            <v>37</v>
          </cell>
          <cell r="Q24">
            <v>4</v>
          </cell>
          <cell r="R24">
            <v>0</v>
          </cell>
          <cell r="S24">
            <v>1</v>
          </cell>
          <cell r="T24">
            <v>42</v>
          </cell>
          <cell r="U24">
            <v>24</v>
          </cell>
          <cell r="V24">
            <v>3</v>
          </cell>
          <cell r="W24">
            <v>1</v>
          </cell>
          <cell r="X24">
            <v>5</v>
          </cell>
          <cell r="Y24">
            <v>33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  <cell r="E25" t="str">
            <v>SCIENZE STORICHE</v>
          </cell>
          <cell r="F25">
            <v>22</v>
          </cell>
          <cell r="G25">
            <v>3</v>
          </cell>
          <cell r="H25">
            <v>1</v>
          </cell>
          <cell r="I25">
            <v>3</v>
          </cell>
          <cell r="J25">
            <v>29</v>
          </cell>
          <cell r="K25">
            <v>18</v>
          </cell>
          <cell r="L25">
            <v>4</v>
          </cell>
          <cell r="M25">
            <v>0</v>
          </cell>
          <cell r="N25">
            <v>2</v>
          </cell>
          <cell r="O25">
            <v>24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  <cell r="E26" t="str">
            <v>SCIENZE STORICHE E DELLA DOCUMENTAZIONE STORICA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17</v>
          </cell>
          <cell r="Q26">
            <v>7</v>
          </cell>
          <cell r="R26">
            <v>1</v>
          </cell>
          <cell r="S26">
            <v>2</v>
          </cell>
          <cell r="T26">
            <v>27</v>
          </cell>
          <cell r="U26">
            <v>15</v>
          </cell>
          <cell r="V26">
            <v>3</v>
          </cell>
          <cell r="W26">
            <v>2</v>
          </cell>
          <cell r="X26">
            <v>3</v>
          </cell>
          <cell r="Y26">
            <v>23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  <cell r="E27" t="str">
            <v>SCIENZE DEI SERVIZI GIURIDICI</v>
          </cell>
          <cell r="F27">
            <v>88</v>
          </cell>
          <cell r="G27">
            <v>58</v>
          </cell>
          <cell r="H27">
            <v>10</v>
          </cell>
          <cell r="I27">
            <v>3</v>
          </cell>
          <cell r="J27">
            <v>159</v>
          </cell>
          <cell r="K27">
            <v>66</v>
          </cell>
          <cell r="L27">
            <v>54</v>
          </cell>
          <cell r="M27">
            <v>10</v>
          </cell>
          <cell r="N27">
            <v>2</v>
          </cell>
          <cell r="O27">
            <v>132</v>
          </cell>
          <cell r="P27">
            <v>78</v>
          </cell>
          <cell r="Q27">
            <v>57</v>
          </cell>
          <cell r="R27">
            <v>12</v>
          </cell>
          <cell r="S27">
            <v>6</v>
          </cell>
          <cell r="T27">
            <v>153</v>
          </cell>
          <cell r="U27">
            <v>51</v>
          </cell>
          <cell r="V27">
            <v>36</v>
          </cell>
          <cell r="W27">
            <v>5</v>
          </cell>
          <cell r="X27">
            <v>10</v>
          </cell>
          <cell r="Y27">
            <v>102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  <cell r="E28" t="str">
            <v>SCIENZE DEI SERVIZI GIURIDICI D'IMPRESA</v>
          </cell>
          <cell r="F28">
            <v>31</v>
          </cell>
          <cell r="G28">
            <v>35</v>
          </cell>
          <cell r="H28">
            <v>4</v>
          </cell>
          <cell r="I28">
            <v>0</v>
          </cell>
          <cell r="J28">
            <v>70</v>
          </cell>
          <cell r="K28">
            <v>41</v>
          </cell>
          <cell r="L28">
            <v>31</v>
          </cell>
          <cell r="M28">
            <v>4</v>
          </cell>
          <cell r="N28">
            <v>0</v>
          </cell>
          <cell r="O28">
            <v>76</v>
          </cell>
          <cell r="P28">
            <v>38</v>
          </cell>
          <cell r="Q28">
            <v>53</v>
          </cell>
          <cell r="R28">
            <v>7</v>
          </cell>
          <cell r="S28">
            <v>0</v>
          </cell>
          <cell r="T28">
            <v>98</v>
          </cell>
          <cell r="U28">
            <v>36</v>
          </cell>
          <cell r="V28">
            <v>29</v>
          </cell>
          <cell r="W28">
            <v>5</v>
          </cell>
          <cell r="X28">
            <v>3</v>
          </cell>
          <cell r="Y28">
            <v>73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  <cell r="E29" t="str">
            <v>GIURISPRUDENZA</v>
          </cell>
          <cell r="F29">
            <v>850</v>
          </cell>
          <cell r="G29">
            <v>191</v>
          </cell>
          <cell r="H29">
            <v>24</v>
          </cell>
          <cell r="I29">
            <v>5</v>
          </cell>
          <cell r="J29">
            <v>1070</v>
          </cell>
          <cell r="K29">
            <v>725</v>
          </cell>
          <cell r="L29">
            <v>140</v>
          </cell>
          <cell r="M29">
            <v>19</v>
          </cell>
          <cell r="N29">
            <v>7</v>
          </cell>
          <cell r="O29">
            <v>891</v>
          </cell>
          <cell r="P29">
            <v>626</v>
          </cell>
          <cell r="Q29">
            <v>148</v>
          </cell>
          <cell r="R29">
            <v>14</v>
          </cell>
          <cell r="S29">
            <v>25</v>
          </cell>
          <cell r="T29">
            <v>813</v>
          </cell>
          <cell r="U29">
            <v>462</v>
          </cell>
          <cell r="V29">
            <v>94</v>
          </cell>
          <cell r="W29">
            <v>19</v>
          </cell>
          <cell r="X29">
            <v>41</v>
          </cell>
          <cell r="Y29">
            <v>616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  <cell r="E30" t="str">
            <v>GIURISPRUDENZA (già Giurisprudenza d'impresa)</v>
          </cell>
          <cell r="F30">
            <v>92</v>
          </cell>
          <cell r="G30">
            <v>16</v>
          </cell>
          <cell r="H30">
            <v>2</v>
          </cell>
          <cell r="I30">
            <v>1</v>
          </cell>
          <cell r="J30">
            <v>111</v>
          </cell>
          <cell r="K30">
            <v>75</v>
          </cell>
          <cell r="L30">
            <v>18</v>
          </cell>
          <cell r="M30">
            <v>1</v>
          </cell>
          <cell r="N30">
            <v>0</v>
          </cell>
          <cell r="O30">
            <v>94</v>
          </cell>
          <cell r="P30">
            <v>63</v>
          </cell>
          <cell r="Q30">
            <v>22</v>
          </cell>
          <cell r="R30">
            <v>1</v>
          </cell>
          <cell r="S30">
            <v>2</v>
          </cell>
          <cell r="T30">
            <v>88</v>
          </cell>
          <cell r="U30">
            <v>63</v>
          </cell>
          <cell r="V30">
            <v>16</v>
          </cell>
          <cell r="W30">
            <v>4</v>
          </cell>
          <cell r="X30">
            <v>3</v>
          </cell>
          <cell r="Y30">
            <v>86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  <cell r="E31" t="str">
            <v>INFORMATICA</v>
          </cell>
          <cell r="F31">
            <v>90</v>
          </cell>
          <cell r="G31">
            <v>90</v>
          </cell>
          <cell r="H31">
            <v>7</v>
          </cell>
          <cell r="I31">
            <v>0</v>
          </cell>
          <cell r="J31">
            <v>187</v>
          </cell>
          <cell r="K31">
            <v>70</v>
          </cell>
          <cell r="L31">
            <v>89</v>
          </cell>
          <cell r="M31">
            <v>4</v>
          </cell>
          <cell r="N31">
            <v>2</v>
          </cell>
          <cell r="O31">
            <v>165</v>
          </cell>
          <cell r="P31">
            <v>62</v>
          </cell>
          <cell r="Q31">
            <v>82</v>
          </cell>
          <cell r="R31">
            <v>5</v>
          </cell>
          <cell r="S31">
            <v>11</v>
          </cell>
          <cell r="T31">
            <v>160</v>
          </cell>
          <cell r="U31">
            <v>117</v>
          </cell>
          <cell r="V31">
            <v>127</v>
          </cell>
          <cell r="W31">
            <v>11</v>
          </cell>
          <cell r="X31">
            <v>8</v>
          </cell>
          <cell r="Y31">
            <v>263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  <cell r="E32" t="str">
            <v>INFORMATICA - BRINDISI</v>
          </cell>
          <cell r="F32">
            <v>24</v>
          </cell>
          <cell r="G32">
            <v>50</v>
          </cell>
          <cell r="H32">
            <v>0</v>
          </cell>
          <cell r="I32">
            <v>1</v>
          </cell>
          <cell r="J32">
            <v>75</v>
          </cell>
          <cell r="K32">
            <v>33</v>
          </cell>
          <cell r="L32">
            <v>42</v>
          </cell>
          <cell r="M32">
            <v>4</v>
          </cell>
          <cell r="N32">
            <v>1</v>
          </cell>
          <cell r="O32">
            <v>80</v>
          </cell>
          <cell r="P32">
            <v>28</v>
          </cell>
          <cell r="Q32">
            <v>27</v>
          </cell>
          <cell r="R32">
            <v>1</v>
          </cell>
          <cell r="S32">
            <v>1</v>
          </cell>
          <cell r="T32">
            <v>57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  <cell r="E33" t="str">
            <v>INFORMATICA E COMUNICAZIONE DIGITALE</v>
          </cell>
          <cell r="F33">
            <v>43</v>
          </cell>
          <cell r="G33">
            <v>57</v>
          </cell>
          <cell r="H33">
            <v>1</v>
          </cell>
          <cell r="I33">
            <v>1</v>
          </cell>
          <cell r="J33">
            <v>102</v>
          </cell>
          <cell r="K33">
            <v>64</v>
          </cell>
          <cell r="L33">
            <v>52</v>
          </cell>
          <cell r="M33">
            <v>6</v>
          </cell>
          <cell r="N33">
            <v>2</v>
          </cell>
          <cell r="O33">
            <v>124</v>
          </cell>
          <cell r="P33">
            <v>38</v>
          </cell>
          <cell r="Q33">
            <v>48</v>
          </cell>
          <cell r="R33">
            <v>7</v>
          </cell>
          <cell r="S33">
            <v>0</v>
          </cell>
          <cell r="T33">
            <v>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  <cell r="E34" t="str">
            <v>INFORMATICA E COMUNICAZIONE DIGITALE - TARANTO</v>
          </cell>
          <cell r="F34">
            <v>41</v>
          </cell>
          <cell r="G34">
            <v>50</v>
          </cell>
          <cell r="H34">
            <v>2</v>
          </cell>
          <cell r="I34">
            <v>0</v>
          </cell>
          <cell r="J34">
            <v>93</v>
          </cell>
          <cell r="K34">
            <v>36</v>
          </cell>
          <cell r="L34">
            <v>43</v>
          </cell>
          <cell r="M34">
            <v>0</v>
          </cell>
          <cell r="N34">
            <v>2</v>
          </cell>
          <cell r="O34">
            <v>81</v>
          </cell>
          <cell r="P34">
            <v>26</v>
          </cell>
          <cell r="Q34">
            <v>49</v>
          </cell>
          <cell r="R34">
            <v>6</v>
          </cell>
          <cell r="S34">
            <v>1</v>
          </cell>
          <cell r="T34">
            <v>82</v>
          </cell>
          <cell r="U34">
            <v>31</v>
          </cell>
          <cell r="V34">
            <v>53</v>
          </cell>
          <cell r="W34">
            <v>2</v>
          </cell>
          <cell r="X34">
            <v>3</v>
          </cell>
          <cell r="Y34">
            <v>89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  <cell r="E35" t="str">
            <v>INFORMATICA E TECNOLOGIE PER LA PRODUZIONE DEL SOFTWARE</v>
          </cell>
          <cell r="F35">
            <v>63</v>
          </cell>
          <cell r="G35">
            <v>79</v>
          </cell>
          <cell r="H35">
            <v>3</v>
          </cell>
          <cell r="I35">
            <v>0</v>
          </cell>
          <cell r="J35">
            <v>145</v>
          </cell>
          <cell r="K35">
            <v>90</v>
          </cell>
          <cell r="L35">
            <v>100</v>
          </cell>
          <cell r="M35">
            <v>6</v>
          </cell>
          <cell r="N35">
            <v>7</v>
          </cell>
          <cell r="O35">
            <v>203</v>
          </cell>
          <cell r="P35">
            <v>105</v>
          </cell>
          <cell r="Q35">
            <v>125</v>
          </cell>
          <cell r="R35">
            <v>9</v>
          </cell>
          <cell r="S35">
            <v>6</v>
          </cell>
          <cell r="T35">
            <v>245</v>
          </cell>
          <cell r="U35">
            <v>120</v>
          </cell>
          <cell r="V35">
            <v>196</v>
          </cell>
          <cell r="W35">
            <v>12</v>
          </cell>
          <cell r="X35">
            <v>6</v>
          </cell>
          <cell r="Y35">
            <v>334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  <cell r="E36" t="str">
            <v>INFORMATICA</v>
          </cell>
          <cell r="F36">
            <v>19</v>
          </cell>
          <cell r="G36">
            <v>51</v>
          </cell>
          <cell r="H36">
            <v>0</v>
          </cell>
          <cell r="I36">
            <v>0</v>
          </cell>
          <cell r="J36">
            <v>70</v>
          </cell>
          <cell r="K36">
            <v>16</v>
          </cell>
          <cell r="L36">
            <v>23</v>
          </cell>
          <cell r="M36">
            <v>0</v>
          </cell>
          <cell r="N36">
            <v>2</v>
          </cell>
          <cell r="O36">
            <v>41</v>
          </cell>
          <cell r="P36">
            <v>20</v>
          </cell>
          <cell r="Q36">
            <v>28</v>
          </cell>
          <cell r="R36">
            <v>0</v>
          </cell>
          <cell r="S36">
            <v>0</v>
          </cell>
          <cell r="T36">
            <v>48</v>
          </cell>
          <cell r="U36">
            <v>25</v>
          </cell>
          <cell r="V36">
            <v>26</v>
          </cell>
          <cell r="W36">
            <v>3</v>
          </cell>
          <cell r="X36">
            <v>0</v>
          </cell>
          <cell r="Y36">
            <v>54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  <cell r="E37" t="str">
            <v>FISICA</v>
          </cell>
          <cell r="F37">
            <v>90</v>
          </cell>
          <cell r="G37">
            <v>13</v>
          </cell>
          <cell r="H37">
            <v>1</v>
          </cell>
          <cell r="I37">
            <v>1</v>
          </cell>
          <cell r="J37">
            <v>105</v>
          </cell>
          <cell r="K37">
            <v>53</v>
          </cell>
          <cell r="L37">
            <v>10</v>
          </cell>
          <cell r="M37">
            <v>3</v>
          </cell>
          <cell r="N37">
            <v>0</v>
          </cell>
          <cell r="O37">
            <v>66</v>
          </cell>
          <cell r="P37">
            <v>54</v>
          </cell>
          <cell r="Q37">
            <v>19</v>
          </cell>
          <cell r="R37">
            <v>0</v>
          </cell>
          <cell r="S37">
            <v>3</v>
          </cell>
          <cell r="T37">
            <v>76</v>
          </cell>
          <cell r="U37">
            <v>80</v>
          </cell>
          <cell r="V37">
            <v>20</v>
          </cell>
          <cell r="W37">
            <v>0</v>
          </cell>
          <cell r="X37">
            <v>0</v>
          </cell>
          <cell r="Y37">
            <v>100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  <cell r="E38" t="str">
            <v>SCIENZA DEI MATERIALI</v>
          </cell>
          <cell r="F38">
            <v>44</v>
          </cell>
          <cell r="G38">
            <v>7</v>
          </cell>
          <cell r="H38">
            <v>0</v>
          </cell>
          <cell r="I38">
            <v>1</v>
          </cell>
          <cell r="J38">
            <v>52</v>
          </cell>
          <cell r="K38">
            <v>36</v>
          </cell>
          <cell r="L38">
            <v>9</v>
          </cell>
          <cell r="M38">
            <v>2</v>
          </cell>
          <cell r="N38">
            <v>1</v>
          </cell>
          <cell r="O38">
            <v>48</v>
          </cell>
          <cell r="P38">
            <v>19</v>
          </cell>
          <cell r="Q38">
            <v>3</v>
          </cell>
          <cell r="R38">
            <v>3</v>
          </cell>
          <cell r="S38">
            <v>19</v>
          </cell>
          <cell r="T38">
            <v>44</v>
          </cell>
          <cell r="U38">
            <v>21</v>
          </cell>
          <cell r="V38">
            <v>16</v>
          </cell>
          <cell r="W38">
            <v>3</v>
          </cell>
          <cell r="X38">
            <v>4</v>
          </cell>
          <cell r="Y38">
            <v>44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  <cell r="E39" t="str">
            <v>FISICA</v>
          </cell>
          <cell r="F39">
            <v>16</v>
          </cell>
          <cell r="G39">
            <v>3</v>
          </cell>
          <cell r="H39">
            <v>0</v>
          </cell>
          <cell r="I39">
            <v>1</v>
          </cell>
          <cell r="J39">
            <v>20</v>
          </cell>
          <cell r="K39">
            <v>24</v>
          </cell>
          <cell r="L39">
            <v>0</v>
          </cell>
          <cell r="M39">
            <v>0</v>
          </cell>
          <cell r="N39">
            <v>1</v>
          </cell>
          <cell r="O39">
            <v>25</v>
          </cell>
          <cell r="P39">
            <v>17</v>
          </cell>
          <cell r="Q39">
            <v>0</v>
          </cell>
          <cell r="R39">
            <v>0</v>
          </cell>
          <cell r="S39">
            <v>0</v>
          </cell>
          <cell r="T39">
            <v>17</v>
          </cell>
          <cell r="U39">
            <v>31</v>
          </cell>
          <cell r="V39">
            <v>0</v>
          </cell>
          <cell r="W39">
            <v>0</v>
          </cell>
          <cell r="X39">
            <v>0</v>
          </cell>
          <cell r="Y39">
            <v>31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  <cell r="E40" t="str">
            <v>ECONOMIA E AMMINISTRAZIONE DELLE AZIENDE (TARANTO)</v>
          </cell>
          <cell r="F40">
            <v>140</v>
          </cell>
          <cell r="G40">
            <v>156</v>
          </cell>
          <cell r="H40">
            <v>7</v>
          </cell>
          <cell r="I40">
            <v>1</v>
          </cell>
          <cell r="J40">
            <v>304</v>
          </cell>
          <cell r="K40">
            <v>135</v>
          </cell>
          <cell r="L40">
            <v>163</v>
          </cell>
          <cell r="M40">
            <v>9</v>
          </cell>
          <cell r="N40">
            <v>2</v>
          </cell>
          <cell r="O40">
            <v>309</v>
          </cell>
          <cell r="P40">
            <v>117</v>
          </cell>
          <cell r="Q40">
            <v>166</v>
          </cell>
          <cell r="R40">
            <v>7</v>
          </cell>
          <cell r="S40">
            <v>9</v>
          </cell>
          <cell r="T40">
            <v>299</v>
          </cell>
          <cell r="U40">
            <v>120</v>
          </cell>
          <cell r="V40">
            <v>109</v>
          </cell>
          <cell r="W40">
            <v>15</v>
          </cell>
          <cell r="X40">
            <v>6</v>
          </cell>
          <cell r="Y40">
            <v>250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  <cell r="E41" t="str">
            <v>OPERATORE DEI SERVIZI GIURIDICI - TARANTO </v>
          </cell>
          <cell r="F41">
            <v>46</v>
          </cell>
          <cell r="G41">
            <v>38</v>
          </cell>
          <cell r="H41">
            <v>8</v>
          </cell>
          <cell r="I41">
            <v>2</v>
          </cell>
          <cell r="J41">
            <v>94</v>
          </cell>
          <cell r="K41">
            <v>43</v>
          </cell>
          <cell r="L41">
            <v>30</v>
          </cell>
          <cell r="M41">
            <v>10</v>
          </cell>
          <cell r="N41">
            <v>3</v>
          </cell>
          <cell r="O41">
            <v>86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  <cell r="E42" t="str">
            <v>SCIENZE E GESTIONE DELLE ATTIVITA' MARITTIME</v>
          </cell>
          <cell r="F42">
            <v>46</v>
          </cell>
          <cell r="G42">
            <v>56</v>
          </cell>
          <cell r="H42">
            <v>8</v>
          </cell>
          <cell r="I42">
            <v>1</v>
          </cell>
          <cell r="J42">
            <v>111</v>
          </cell>
          <cell r="K42">
            <v>50</v>
          </cell>
          <cell r="L42">
            <v>62</v>
          </cell>
          <cell r="M42">
            <v>11</v>
          </cell>
          <cell r="N42">
            <v>2</v>
          </cell>
          <cell r="O42">
            <v>125</v>
          </cell>
          <cell r="P42">
            <v>32</v>
          </cell>
          <cell r="Q42">
            <v>81</v>
          </cell>
          <cell r="R42">
            <v>4</v>
          </cell>
          <cell r="S42">
            <v>4</v>
          </cell>
          <cell r="T42">
            <v>121</v>
          </cell>
          <cell r="U42">
            <v>36</v>
          </cell>
          <cell r="V42">
            <v>99</v>
          </cell>
          <cell r="W42">
            <v>11</v>
          </cell>
          <cell r="X42">
            <v>3</v>
          </cell>
          <cell r="Y42">
            <v>149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  <cell r="E43" t="str">
            <v>STRATEGIE D'IMPRESE E MANAGEMENT</v>
          </cell>
          <cell r="F43">
            <v>15</v>
          </cell>
          <cell r="G43">
            <v>36</v>
          </cell>
          <cell r="H43">
            <v>1</v>
          </cell>
          <cell r="I43">
            <v>3</v>
          </cell>
          <cell r="J43">
            <v>55</v>
          </cell>
          <cell r="K43">
            <v>18</v>
          </cell>
          <cell r="L43">
            <v>27</v>
          </cell>
          <cell r="M43">
            <v>1</v>
          </cell>
          <cell r="N43">
            <v>2</v>
          </cell>
          <cell r="O43">
            <v>48</v>
          </cell>
          <cell r="P43">
            <v>19</v>
          </cell>
          <cell r="Q43">
            <v>42</v>
          </cell>
          <cell r="R43">
            <v>2</v>
          </cell>
          <cell r="S43">
            <v>3</v>
          </cell>
          <cell r="T43">
            <v>66</v>
          </cell>
          <cell r="U43">
            <v>19</v>
          </cell>
          <cell r="V43">
            <v>42</v>
          </cell>
          <cell r="W43">
            <v>2</v>
          </cell>
          <cell r="X43">
            <v>3</v>
          </cell>
          <cell r="Y43">
            <v>66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  <cell r="E44" t="str">
            <v>GIURISPRUDENZA (TARANTO)</v>
          </cell>
          <cell r="F44">
            <v>239</v>
          </cell>
          <cell r="G44">
            <v>62</v>
          </cell>
          <cell r="H44">
            <v>12</v>
          </cell>
          <cell r="I44">
            <v>3</v>
          </cell>
          <cell r="J44">
            <v>316</v>
          </cell>
          <cell r="K44">
            <v>206</v>
          </cell>
          <cell r="L44">
            <v>66</v>
          </cell>
          <cell r="M44">
            <v>16</v>
          </cell>
          <cell r="N44">
            <v>5</v>
          </cell>
          <cell r="O44">
            <v>293</v>
          </cell>
          <cell r="P44">
            <v>160</v>
          </cell>
          <cell r="Q44">
            <v>65</v>
          </cell>
          <cell r="R44">
            <v>15</v>
          </cell>
          <cell r="S44">
            <v>5</v>
          </cell>
          <cell r="T44">
            <v>245</v>
          </cell>
          <cell r="U44">
            <v>123</v>
          </cell>
          <cell r="V44">
            <v>55</v>
          </cell>
          <cell r="W44">
            <v>15</v>
          </cell>
          <cell r="X44">
            <v>14</v>
          </cell>
          <cell r="Y44">
            <v>207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  <cell r="E45" t="str">
            <v>COMUNICAZIONE LINGUISTICA E INTERCULTURALE</v>
          </cell>
          <cell r="F45">
            <v>384</v>
          </cell>
          <cell r="G45">
            <v>91</v>
          </cell>
          <cell r="H45">
            <v>18</v>
          </cell>
          <cell r="I45">
            <v>15</v>
          </cell>
          <cell r="J45">
            <v>508</v>
          </cell>
          <cell r="K45">
            <v>373</v>
          </cell>
          <cell r="L45">
            <v>103</v>
          </cell>
          <cell r="M45">
            <v>16</v>
          </cell>
          <cell r="N45">
            <v>18</v>
          </cell>
          <cell r="O45">
            <v>510</v>
          </cell>
          <cell r="P45">
            <v>451</v>
          </cell>
          <cell r="Q45">
            <v>132</v>
          </cell>
          <cell r="R45">
            <v>17</v>
          </cell>
          <cell r="S45">
            <v>25</v>
          </cell>
          <cell r="T45">
            <v>625</v>
          </cell>
          <cell r="U45">
            <v>383</v>
          </cell>
          <cell r="V45">
            <v>106</v>
          </cell>
          <cell r="W45">
            <v>33</v>
          </cell>
          <cell r="X45">
            <v>52</v>
          </cell>
          <cell r="Y45">
            <v>574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  <cell r="E46" t="str">
            <v>CULTURE DELLE LINGUE MODERNE E DEL TURISMO</v>
          </cell>
          <cell r="F46">
            <v>304</v>
          </cell>
          <cell r="G46">
            <v>139</v>
          </cell>
          <cell r="H46">
            <v>33</v>
          </cell>
          <cell r="I46">
            <v>30</v>
          </cell>
          <cell r="J46">
            <v>506</v>
          </cell>
          <cell r="K46">
            <v>281</v>
          </cell>
          <cell r="L46">
            <v>129</v>
          </cell>
          <cell r="M46">
            <v>24</v>
          </cell>
          <cell r="N46">
            <v>16</v>
          </cell>
          <cell r="O46">
            <v>450</v>
          </cell>
          <cell r="P46">
            <v>237</v>
          </cell>
          <cell r="Q46">
            <v>120</v>
          </cell>
          <cell r="R46">
            <v>27</v>
          </cell>
          <cell r="S46">
            <v>21</v>
          </cell>
          <cell r="T46">
            <v>405</v>
          </cell>
          <cell r="U46">
            <v>225</v>
          </cell>
          <cell r="V46">
            <v>100</v>
          </cell>
          <cell r="W46">
            <v>26</v>
          </cell>
          <cell r="X46">
            <v>33</v>
          </cell>
          <cell r="Y46">
            <v>384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  <cell r="E47" t="str">
            <v>LETTERE</v>
          </cell>
          <cell r="F47">
            <v>359</v>
          </cell>
          <cell r="G47">
            <v>30</v>
          </cell>
          <cell r="H47">
            <v>3</v>
          </cell>
          <cell r="I47">
            <v>8</v>
          </cell>
          <cell r="J47">
            <v>400</v>
          </cell>
          <cell r="K47">
            <v>352</v>
          </cell>
          <cell r="L47">
            <v>26</v>
          </cell>
          <cell r="M47">
            <v>10</v>
          </cell>
          <cell r="N47">
            <v>9</v>
          </cell>
          <cell r="O47">
            <v>397</v>
          </cell>
          <cell r="P47">
            <v>333</v>
          </cell>
          <cell r="Q47">
            <v>32</v>
          </cell>
          <cell r="R47">
            <v>6</v>
          </cell>
          <cell r="S47">
            <v>7</v>
          </cell>
          <cell r="T47">
            <v>378</v>
          </cell>
          <cell r="U47">
            <v>341</v>
          </cell>
          <cell r="V47">
            <v>45</v>
          </cell>
          <cell r="W47">
            <v>19</v>
          </cell>
          <cell r="X47">
            <v>39</v>
          </cell>
          <cell r="Y47">
            <v>444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  <cell r="E48" t="str">
            <v>FILOLOGIA MODERNA</v>
          </cell>
          <cell r="F48">
            <v>113</v>
          </cell>
          <cell r="G48">
            <v>7</v>
          </cell>
          <cell r="H48">
            <v>2</v>
          </cell>
          <cell r="I48">
            <v>3</v>
          </cell>
          <cell r="J48">
            <v>125</v>
          </cell>
          <cell r="K48">
            <v>97</v>
          </cell>
          <cell r="L48">
            <v>5</v>
          </cell>
          <cell r="M48">
            <v>1</v>
          </cell>
          <cell r="N48">
            <v>2</v>
          </cell>
          <cell r="O48">
            <v>105</v>
          </cell>
          <cell r="P48">
            <v>99</v>
          </cell>
          <cell r="Q48">
            <v>3</v>
          </cell>
          <cell r="R48">
            <v>3</v>
          </cell>
          <cell r="S48">
            <v>9</v>
          </cell>
          <cell r="T48">
            <v>114</v>
          </cell>
          <cell r="U48">
            <v>91</v>
          </cell>
          <cell r="V48">
            <v>5</v>
          </cell>
          <cell r="W48">
            <v>4</v>
          </cell>
          <cell r="X48">
            <v>19</v>
          </cell>
          <cell r="Y48">
            <v>119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  <cell r="E49" t="str">
            <v>LINGUE E LETTERATURE MODERNE</v>
          </cell>
          <cell r="F49">
            <v>45</v>
          </cell>
          <cell r="G49">
            <v>8</v>
          </cell>
          <cell r="H49">
            <v>0</v>
          </cell>
          <cell r="I49">
            <v>3</v>
          </cell>
          <cell r="J49">
            <v>56</v>
          </cell>
          <cell r="K49">
            <v>35</v>
          </cell>
          <cell r="L49">
            <v>8</v>
          </cell>
          <cell r="M49">
            <v>1</v>
          </cell>
          <cell r="N49">
            <v>2</v>
          </cell>
          <cell r="O49">
            <v>46</v>
          </cell>
          <cell r="P49">
            <v>61</v>
          </cell>
          <cell r="Q49">
            <v>10</v>
          </cell>
          <cell r="R49">
            <v>0</v>
          </cell>
          <cell r="S49">
            <v>3</v>
          </cell>
          <cell r="T49">
            <v>74</v>
          </cell>
          <cell r="U49">
            <v>20</v>
          </cell>
          <cell r="V49">
            <v>2</v>
          </cell>
          <cell r="W49">
            <v>0</v>
          </cell>
          <cell r="X49">
            <v>0</v>
          </cell>
          <cell r="Y49">
            <v>22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  <cell r="E50" t="str">
            <v>LINGUE MODERNE PER LA COOPERAZIONE INTERNAZIONALE</v>
          </cell>
          <cell r="F50">
            <v>60</v>
          </cell>
          <cell r="G50">
            <v>15</v>
          </cell>
          <cell r="H50">
            <v>1</v>
          </cell>
          <cell r="I50">
            <v>3</v>
          </cell>
          <cell r="J50">
            <v>79</v>
          </cell>
          <cell r="K50">
            <v>61</v>
          </cell>
          <cell r="L50">
            <v>16</v>
          </cell>
          <cell r="M50">
            <v>3</v>
          </cell>
          <cell r="N50">
            <v>6</v>
          </cell>
          <cell r="O50">
            <v>86</v>
          </cell>
          <cell r="P50">
            <v>56</v>
          </cell>
          <cell r="Q50">
            <v>14</v>
          </cell>
          <cell r="R50">
            <v>3</v>
          </cell>
          <cell r="S50">
            <v>1</v>
          </cell>
          <cell r="T50">
            <v>74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  <cell r="E51" t="str">
            <v>SCIENZE DELLO SPETTACOLO</v>
          </cell>
          <cell r="F51">
            <v>29</v>
          </cell>
          <cell r="G51">
            <v>3</v>
          </cell>
          <cell r="H51">
            <v>1</v>
          </cell>
          <cell r="I51">
            <v>3</v>
          </cell>
          <cell r="J51">
            <v>36</v>
          </cell>
          <cell r="K51">
            <v>28</v>
          </cell>
          <cell r="L51">
            <v>7</v>
          </cell>
          <cell r="M51">
            <v>2</v>
          </cell>
          <cell r="N51">
            <v>3</v>
          </cell>
          <cell r="O51">
            <v>40</v>
          </cell>
          <cell r="P51">
            <v>21</v>
          </cell>
          <cell r="Q51">
            <v>4</v>
          </cell>
          <cell r="R51">
            <v>1</v>
          </cell>
          <cell r="S51">
            <v>1</v>
          </cell>
          <cell r="T51">
            <v>27</v>
          </cell>
          <cell r="U51">
            <v>20</v>
          </cell>
          <cell r="V51">
            <v>1</v>
          </cell>
          <cell r="W51">
            <v>0</v>
          </cell>
          <cell r="X51">
            <v>3</v>
          </cell>
          <cell r="Y51">
            <v>24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  <cell r="E52" t="str">
            <v>STORIA DELL'ARTE</v>
          </cell>
          <cell r="F52">
            <v>24</v>
          </cell>
          <cell r="G52">
            <v>3</v>
          </cell>
          <cell r="H52">
            <v>1</v>
          </cell>
          <cell r="I52">
            <v>6</v>
          </cell>
          <cell r="J52">
            <v>34</v>
          </cell>
          <cell r="K52">
            <v>13</v>
          </cell>
          <cell r="L52">
            <v>1</v>
          </cell>
          <cell r="M52">
            <v>2</v>
          </cell>
          <cell r="N52">
            <v>7</v>
          </cell>
          <cell r="O52">
            <v>23</v>
          </cell>
          <cell r="P52">
            <v>20</v>
          </cell>
          <cell r="Q52">
            <v>2</v>
          </cell>
          <cell r="R52">
            <v>0</v>
          </cell>
          <cell r="S52">
            <v>7</v>
          </cell>
          <cell r="T52">
            <v>29</v>
          </cell>
          <cell r="U52">
            <v>22</v>
          </cell>
          <cell r="V52">
            <v>9</v>
          </cell>
          <cell r="W52">
            <v>1</v>
          </cell>
          <cell r="X52">
            <v>8</v>
          </cell>
          <cell r="Y52">
            <v>40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  <cell r="E53" t="str">
            <v>TRADUZIONE SPECIALISTICA</v>
          </cell>
          <cell r="F53">
            <v>43</v>
          </cell>
          <cell r="G53">
            <v>6</v>
          </cell>
          <cell r="H53">
            <v>0</v>
          </cell>
          <cell r="I53">
            <v>1</v>
          </cell>
          <cell r="J53">
            <v>50</v>
          </cell>
          <cell r="K53">
            <v>48</v>
          </cell>
          <cell r="L53">
            <v>11</v>
          </cell>
          <cell r="M53">
            <v>0</v>
          </cell>
          <cell r="N53">
            <v>3</v>
          </cell>
          <cell r="O53">
            <v>62</v>
          </cell>
          <cell r="P53">
            <v>57</v>
          </cell>
          <cell r="Q53">
            <v>18</v>
          </cell>
          <cell r="R53">
            <v>1</v>
          </cell>
          <cell r="S53">
            <v>2</v>
          </cell>
          <cell r="T53">
            <v>78</v>
          </cell>
          <cell r="U53">
            <v>64</v>
          </cell>
          <cell r="V53">
            <v>17</v>
          </cell>
          <cell r="W53">
            <v>2</v>
          </cell>
          <cell r="X53">
            <v>5</v>
          </cell>
          <cell r="Y53">
            <v>88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  <cell r="E54" t="str">
            <v>MATEMATICA</v>
          </cell>
          <cell r="F54">
            <v>63</v>
          </cell>
          <cell r="G54">
            <v>10</v>
          </cell>
          <cell r="H54">
            <v>1</v>
          </cell>
          <cell r="I54">
            <v>0</v>
          </cell>
          <cell r="J54">
            <v>74</v>
          </cell>
          <cell r="K54">
            <v>69</v>
          </cell>
          <cell r="L54">
            <v>7</v>
          </cell>
          <cell r="M54">
            <v>1</v>
          </cell>
          <cell r="N54">
            <v>2</v>
          </cell>
          <cell r="O54">
            <v>79</v>
          </cell>
          <cell r="P54">
            <v>48</v>
          </cell>
          <cell r="Q54">
            <v>11</v>
          </cell>
          <cell r="R54">
            <v>0</v>
          </cell>
          <cell r="S54">
            <v>1</v>
          </cell>
          <cell r="T54">
            <v>60</v>
          </cell>
          <cell r="U54">
            <v>54</v>
          </cell>
          <cell r="V54">
            <v>12</v>
          </cell>
          <cell r="W54">
            <v>2</v>
          </cell>
          <cell r="X54">
            <v>4</v>
          </cell>
          <cell r="Y54">
            <v>72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  <cell r="E55" t="str">
            <v>MATEMATICA</v>
          </cell>
          <cell r="F55">
            <v>19</v>
          </cell>
          <cell r="G55">
            <v>0</v>
          </cell>
          <cell r="H55">
            <v>0</v>
          </cell>
          <cell r="I55">
            <v>0</v>
          </cell>
          <cell r="J55">
            <v>19</v>
          </cell>
          <cell r="K55">
            <v>21</v>
          </cell>
          <cell r="L55">
            <v>2</v>
          </cell>
          <cell r="M55">
            <v>0</v>
          </cell>
          <cell r="N55">
            <v>1</v>
          </cell>
          <cell r="O55">
            <v>24</v>
          </cell>
          <cell r="P55">
            <v>23</v>
          </cell>
          <cell r="Q55">
            <v>1</v>
          </cell>
          <cell r="R55">
            <v>0</v>
          </cell>
          <cell r="S55">
            <v>0</v>
          </cell>
          <cell r="T55">
            <v>24</v>
          </cell>
          <cell r="U55">
            <v>29</v>
          </cell>
          <cell r="V55">
            <v>0</v>
          </cell>
          <cell r="W55">
            <v>0</v>
          </cell>
          <cell r="X55">
            <v>1</v>
          </cell>
          <cell r="Y55">
            <v>30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  <cell r="E56" t="str">
            <v>SCIENZE ANIMALI E PRODUZIONI ALIMENTARI</v>
          </cell>
          <cell r="F56">
            <v>116</v>
          </cell>
          <cell r="G56">
            <v>28</v>
          </cell>
          <cell r="H56">
            <v>10</v>
          </cell>
          <cell r="I56">
            <v>6</v>
          </cell>
          <cell r="J56">
            <v>160</v>
          </cell>
          <cell r="K56">
            <v>117</v>
          </cell>
          <cell r="L56">
            <v>31</v>
          </cell>
          <cell r="M56">
            <v>17</v>
          </cell>
          <cell r="N56">
            <v>2</v>
          </cell>
          <cell r="O56">
            <v>167</v>
          </cell>
          <cell r="P56">
            <v>110</v>
          </cell>
          <cell r="Q56">
            <v>34</v>
          </cell>
          <cell r="R56">
            <v>8</v>
          </cell>
          <cell r="S56">
            <v>6</v>
          </cell>
          <cell r="T56">
            <v>158</v>
          </cell>
          <cell r="U56">
            <v>96</v>
          </cell>
          <cell r="V56">
            <v>32</v>
          </cell>
          <cell r="W56">
            <v>15</v>
          </cell>
          <cell r="X56">
            <v>9</v>
          </cell>
          <cell r="Y56">
            <v>152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  <cell r="E57" t="str">
            <v>IGIENE E SICUREZZA DEGLI ALIMENTI DI ORIGINE ANIMALE</v>
          </cell>
          <cell r="F57">
            <v>16</v>
          </cell>
          <cell r="G57">
            <v>6</v>
          </cell>
          <cell r="H57">
            <v>2</v>
          </cell>
          <cell r="I57">
            <v>0</v>
          </cell>
          <cell r="J57">
            <v>24</v>
          </cell>
          <cell r="K57">
            <v>10</v>
          </cell>
          <cell r="L57">
            <v>8</v>
          </cell>
          <cell r="M57">
            <v>0</v>
          </cell>
          <cell r="N57">
            <v>0</v>
          </cell>
          <cell r="O57">
            <v>18</v>
          </cell>
          <cell r="P57">
            <v>6</v>
          </cell>
          <cell r="Q57">
            <v>4</v>
          </cell>
          <cell r="R57">
            <v>1</v>
          </cell>
          <cell r="S57">
            <v>0</v>
          </cell>
          <cell r="T57">
            <v>11</v>
          </cell>
          <cell r="U57">
            <v>11</v>
          </cell>
          <cell r="V57">
            <v>1</v>
          </cell>
          <cell r="W57">
            <v>0</v>
          </cell>
          <cell r="X57">
            <v>1</v>
          </cell>
          <cell r="Y57">
            <v>13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  <cell r="E58" t="str">
            <v>MEDICINA VETERINARIA</v>
          </cell>
          <cell r="F58">
            <v>122</v>
          </cell>
          <cell r="G58">
            <v>9</v>
          </cell>
          <cell r="H58">
            <v>0</v>
          </cell>
          <cell r="I58">
            <v>0</v>
          </cell>
          <cell r="J58">
            <v>131</v>
          </cell>
          <cell r="K58">
            <v>126</v>
          </cell>
          <cell r="L58">
            <v>6</v>
          </cell>
          <cell r="M58">
            <v>0</v>
          </cell>
          <cell r="N58">
            <v>2</v>
          </cell>
          <cell r="O58">
            <v>134</v>
          </cell>
          <cell r="P58">
            <v>89</v>
          </cell>
          <cell r="Q58">
            <v>4</v>
          </cell>
          <cell r="R58">
            <v>0</v>
          </cell>
          <cell r="S58">
            <v>4</v>
          </cell>
          <cell r="T58">
            <v>97</v>
          </cell>
          <cell r="U58">
            <v>87</v>
          </cell>
          <cell r="V58">
            <v>5</v>
          </cell>
          <cell r="W58">
            <v>3</v>
          </cell>
          <cell r="X58">
            <v>7</v>
          </cell>
          <cell r="Y58">
            <v>102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  <cell r="E59" t="str">
            <v>SCIENZE E TECNOLOGIE AGRARIE</v>
          </cell>
          <cell r="F59">
            <v>72</v>
          </cell>
          <cell r="G59">
            <v>50</v>
          </cell>
          <cell r="H59">
            <v>6</v>
          </cell>
          <cell r="I59">
            <v>1</v>
          </cell>
          <cell r="J59">
            <v>129</v>
          </cell>
          <cell r="K59">
            <v>95</v>
          </cell>
          <cell r="L59">
            <v>50</v>
          </cell>
          <cell r="M59">
            <v>10</v>
          </cell>
          <cell r="N59">
            <v>2</v>
          </cell>
          <cell r="O59">
            <v>157</v>
          </cell>
          <cell r="P59">
            <v>131</v>
          </cell>
          <cell r="Q59">
            <v>66</v>
          </cell>
          <cell r="R59">
            <v>10</v>
          </cell>
          <cell r="S59">
            <v>6</v>
          </cell>
          <cell r="T59">
            <v>213</v>
          </cell>
          <cell r="U59">
            <v>71</v>
          </cell>
          <cell r="V59">
            <v>33</v>
          </cell>
          <cell r="W59">
            <v>16</v>
          </cell>
          <cell r="X59">
            <v>6</v>
          </cell>
          <cell r="Y59">
            <v>126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  <cell r="E60" t="str">
            <v>TUTELA E GESTIONE DEL TERRITORIO E DEL PAESAGGIO AGRO-FORESTALE</v>
          </cell>
          <cell r="F60">
            <v>27</v>
          </cell>
          <cell r="G60">
            <v>16</v>
          </cell>
          <cell r="H60">
            <v>5</v>
          </cell>
          <cell r="I60">
            <v>1</v>
          </cell>
          <cell r="J60">
            <v>49</v>
          </cell>
          <cell r="K60">
            <v>33</v>
          </cell>
          <cell r="L60">
            <v>17</v>
          </cell>
          <cell r="M60">
            <v>7</v>
          </cell>
          <cell r="N60">
            <v>2</v>
          </cell>
          <cell r="O60">
            <v>59</v>
          </cell>
          <cell r="P60">
            <v>44</v>
          </cell>
          <cell r="Q60">
            <v>26</v>
          </cell>
          <cell r="R60">
            <v>4</v>
          </cell>
          <cell r="S60">
            <v>3</v>
          </cell>
          <cell r="T60">
            <v>77</v>
          </cell>
          <cell r="U60">
            <v>21</v>
          </cell>
          <cell r="V60">
            <v>12</v>
          </cell>
          <cell r="W60">
            <v>6</v>
          </cell>
          <cell r="X60">
            <v>2</v>
          </cell>
          <cell r="Y60">
            <v>41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  <cell r="E61" t="str">
            <v>GESTIONE E SVILUPPO SOSTENIBILE DEI SISTEMI RURALI MEDITERRANEI</v>
          </cell>
          <cell r="F61">
            <v>11</v>
          </cell>
          <cell r="G61">
            <v>7</v>
          </cell>
          <cell r="H61">
            <v>1</v>
          </cell>
          <cell r="I61">
            <v>3</v>
          </cell>
          <cell r="J61">
            <v>22</v>
          </cell>
          <cell r="K61">
            <v>15</v>
          </cell>
          <cell r="L61">
            <v>7</v>
          </cell>
          <cell r="M61">
            <v>0</v>
          </cell>
          <cell r="N61">
            <v>0</v>
          </cell>
          <cell r="O61">
            <v>22</v>
          </cell>
          <cell r="P61">
            <v>9</v>
          </cell>
          <cell r="Q61">
            <v>4</v>
          </cell>
          <cell r="R61">
            <v>1</v>
          </cell>
          <cell r="S61">
            <v>1</v>
          </cell>
          <cell r="T61">
            <v>15</v>
          </cell>
          <cell r="U61">
            <v>9</v>
          </cell>
          <cell r="V61">
            <v>1</v>
          </cell>
          <cell r="W61">
            <v>4</v>
          </cell>
          <cell r="X61">
            <v>4</v>
          </cell>
          <cell r="Y61">
            <v>18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  <cell r="E62" t="str">
            <v>SCIENZE E TECNOLOGIE ALIMENTARI</v>
          </cell>
          <cell r="F62">
            <v>254</v>
          </cell>
          <cell r="G62">
            <v>70</v>
          </cell>
          <cell r="H62">
            <v>66</v>
          </cell>
          <cell r="I62">
            <v>5</v>
          </cell>
          <cell r="J62">
            <v>395</v>
          </cell>
          <cell r="K62">
            <v>255</v>
          </cell>
          <cell r="L62">
            <v>64</v>
          </cell>
          <cell r="M62">
            <v>41</v>
          </cell>
          <cell r="N62">
            <v>11</v>
          </cell>
          <cell r="O62">
            <v>371</v>
          </cell>
          <cell r="P62">
            <v>251</v>
          </cell>
          <cell r="Q62">
            <v>85</v>
          </cell>
          <cell r="R62">
            <v>38</v>
          </cell>
          <cell r="S62">
            <v>8</v>
          </cell>
          <cell r="T62">
            <v>382</v>
          </cell>
          <cell r="U62">
            <v>79</v>
          </cell>
          <cell r="V62">
            <v>16</v>
          </cell>
          <cell r="W62">
            <v>20</v>
          </cell>
          <cell r="X62">
            <v>5</v>
          </cell>
          <cell r="Y62">
            <v>120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  <cell r="E63" t="str">
            <v>BIOTECNOLOGIE PER LA QUALITA' E LA SICUREZZA DELL'ALIMENTAZIONE</v>
          </cell>
          <cell r="F63">
            <v>6</v>
          </cell>
          <cell r="G63">
            <v>0</v>
          </cell>
          <cell r="H63">
            <v>0</v>
          </cell>
          <cell r="I63">
            <v>2</v>
          </cell>
          <cell r="J63">
            <v>8</v>
          </cell>
          <cell r="K63">
            <v>9</v>
          </cell>
          <cell r="L63">
            <v>0</v>
          </cell>
          <cell r="M63">
            <v>2</v>
          </cell>
          <cell r="N63">
            <v>0</v>
          </cell>
          <cell r="O63">
            <v>11</v>
          </cell>
          <cell r="P63">
            <v>6</v>
          </cell>
          <cell r="Q63">
            <v>0</v>
          </cell>
          <cell r="R63">
            <v>0</v>
          </cell>
          <cell r="S63">
            <v>0</v>
          </cell>
          <cell r="T63">
            <v>6</v>
          </cell>
          <cell r="U63">
            <v>3</v>
          </cell>
          <cell r="V63">
            <v>0</v>
          </cell>
          <cell r="W63">
            <v>0</v>
          </cell>
          <cell r="X63">
            <v>0</v>
          </cell>
          <cell r="Y63">
            <v>3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  <cell r="E64" t="str">
            <v>MEDICINA DELLE PIANTE</v>
          </cell>
          <cell r="F64">
            <v>8</v>
          </cell>
          <cell r="G64">
            <v>8</v>
          </cell>
          <cell r="H64">
            <v>2</v>
          </cell>
          <cell r="I64">
            <v>1</v>
          </cell>
          <cell r="J64">
            <v>19</v>
          </cell>
          <cell r="K64">
            <v>1</v>
          </cell>
          <cell r="L64">
            <v>7</v>
          </cell>
          <cell r="M64">
            <v>1</v>
          </cell>
          <cell r="N64">
            <v>0</v>
          </cell>
          <cell r="O64">
            <v>9</v>
          </cell>
          <cell r="P64">
            <v>10</v>
          </cell>
          <cell r="Q64">
            <v>4</v>
          </cell>
          <cell r="R64">
            <v>1</v>
          </cell>
          <cell r="S64">
            <v>3</v>
          </cell>
          <cell r="T64">
            <v>18</v>
          </cell>
          <cell r="U64">
            <v>10</v>
          </cell>
          <cell r="V64">
            <v>5</v>
          </cell>
          <cell r="W64">
            <v>4</v>
          </cell>
          <cell r="X64">
            <v>1</v>
          </cell>
          <cell r="Y64">
            <v>20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  <cell r="E65" t="str">
            <v>SCIENZE E TECNOLOGIE ALIMENTARI</v>
          </cell>
          <cell r="F65">
            <v>14</v>
          </cell>
          <cell r="G65">
            <v>9</v>
          </cell>
          <cell r="H65">
            <v>7</v>
          </cell>
          <cell r="I65">
            <v>2</v>
          </cell>
          <cell r="J65">
            <v>32</v>
          </cell>
          <cell r="K65">
            <v>21</v>
          </cell>
          <cell r="L65">
            <v>11</v>
          </cell>
          <cell r="M65">
            <v>8</v>
          </cell>
          <cell r="N65">
            <v>1</v>
          </cell>
          <cell r="O65">
            <v>41</v>
          </cell>
          <cell r="P65">
            <v>42</v>
          </cell>
          <cell r="Q65">
            <v>5</v>
          </cell>
          <cell r="R65">
            <v>7</v>
          </cell>
          <cell r="S65">
            <v>1</v>
          </cell>
          <cell r="T65">
            <v>55</v>
          </cell>
          <cell r="U65">
            <v>27</v>
          </cell>
          <cell r="V65">
            <v>5</v>
          </cell>
          <cell r="W65">
            <v>5</v>
          </cell>
          <cell r="X65">
            <v>2</v>
          </cell>
          <cell r="Y65">
            <v>39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  <cell r="E66" t="str">
            <v>SCIENZE DEI BENI CULTURALI</v>
          </cell>
          <cell r="F66">
            <v>120</v>
          </cell>
          <cell r="G66">
            <v>14</v>
          </cell>
          <cell r="H66">
            <v>13</v>
          </cell>
          <cell r="I66">
            <v>20</v>
          </cell>
          <cell r="J66">
            <v>167</v>
          </cell>
          <cell r="K66">
            <v>121</v>
          </cell>
          <cell r="L66">
            <v>24</v>
          </cell>
          <cell r="M66">
            <v>7</v>
          </cell>
          <cell r="N66">
            <v>16</v>
          </cell>
          <cell r="O66">
            <v>168</v>
          </cell>
          <cell r="P66">
            <v>100</v>
          </cell>
          <cell r="Q66">
            <v>27</v>
          </cell>
          <cell r="R66">
            <v>7</v>
          </cell>
          <cell r="S66">
            <v>28</v>
          </cell>
          <cell r="T66">
            <v>162</v>
          </cell>
          <cell r="U66">
            <v>95</v>
          </cell>
          <cell r="V66">
            <v>27</v>
          </cell>
          <cell r="W66">
            <v>12</v>
          </cell>
          <cell r="X66">
            <v>11</v>
          </cell>
          <cell r="Y66">
            <v>145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  <cell r="E67" t="str">
            <v>SCIENZE DEI BENI CULTURALI PER IL TURISMO</v>
          </cell>
          <cell r="F67">
            <v>31</v>
          </cell>
          <cell r="G67">
            <v>6</v>
          </cell>
          <cell r="H67">
            <v>5</v>
          </cell>
          <cell r="I67">
            <v>5</v>
          </cell>
          <cell r="J67">
            <v>47</v>
          </cell>
          <cell r="K67">
            <v>33</v>
          </cell>
          <cell r="L67">
            <v>8</v>
          </cell>
          <cell r="M67">
            <v>7</v>
          </cell>
          <cell r="N67">
            <v>7</v>
          </cell>
          <cell r="O67">
            <v>55</v>
          </cell>
          <cell r="P67">
            <v>27</v>
          </cell>
          <cell r="Q67">
            <v>7</v>
          </cell>
          <cell r="R67">
            <v>7</v>
          </cell>
          <cell r="S67">
            <v>4</v>
          </cell>
          <cell r="T67">
            <v>45</v>
          </cell>
          <cell r="U67">
            <v>17</v>
          </cell>
          <cell r="V67">
            <v>10</v>
          </cell>
          <cell r="W67">
            <v>5</v>
          </cell>
          <cell r="X67">
            <v>4</v>
          </cell>
          <cell r="Y67">
            <v>36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  <cell r="E68" t="str">
            <v>ARCHEOLOGIA</v>
          </cell>
          <cell r="F68">
            <v>8</v>
          </cell>
          <cell r="G68">
            <v>0</v>
          </cell>
          <cell r="H68">
            <v>0</v>
          </cell>
          <cell r="I68">
            <v>1</v>
          </cell>
          <cell r="J68">
            <v>9</v>
          </cell>
          <cell r="K68">
            <v>12</v>
          </cell>
          <cell r="L68">
            <v>1</v>
          </cell>
          <cell r="M68">
            <v>0</v>
          </cell>
          <cell r="N68">
            <v>0</v>
          </cell>
          <cell r="O68">
            <v>13</v>
          </cell>
          <cell r="P68">
            <v>13</v>
          </cell>
          <cell r="Q68">
            <v>3</v>
          </cell>
          <cell r="R68">
            <v>0</v>
          </cell>
          <cell r="S68">
            <v>4</v>
          </cell>
          <cell r="T68">
            <v>20</v>
          </cell>
          <cell r="U68">
            <v>23</v>
          </cell>
          <cell r="V68">
            <v>4</v>
          </cell>
          <cell r="W68">
            <v>2</v>
          </cell>
          <cell r="X68">
            <v>0</v>
          </cell>
          <cell r="Y68">
            <v>29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  <cell r="E69" t="str">
            <v>FILOLOGIA, LETTERATURE E STORIA DELL' ANTICHITA'</v>
          </cell>
          <cell r="F69">
            <v>29</v>
          </cell>
          <cell r="G69">
            <v>0</v>
          </cell>
          <cell r="H69">
            <v>0</v>
          </cell>
          <cell r="I69">
            <v>0</v>
          </cell>
          <cell r="J69">
            <v>29</v>
          </cell>
          <cell r="K69">
            <v>37</v>
          </cell>
          <cell r="L69">
            <v>0</v>
          </cell>
          <cell r="M69">
            <v>0</v>
          </cell>
          <cell r="N69">
            <v>0</v>
          </cell>
          <cell r="O69">
            <v>37</v>
          </cell>
          <cell r="P69">
            <v>20</v>
          </cell>
          <cell r="Q69">
            <v>0</v>
          </cell>
          <cell r="R69">
            <v>0</v>
          </cell>
          <cell r="S69">
            <v>0</v>
          </cell>
          <cell r="T69">
            <v>20</v>
          </cell>
          <cell r="U69">
            <v>27</v>
          </cell>
          <cell r="V69">
            <v>0</v>
          </cell>
          <cell r="W69">
            <v>0</v>
          </cell>
          <cell r="X69">
            <v>0</v>
          </cell>
          <cell r="Y69">
            <v>27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  <cell r="E70" t="str">
            <v>SCIENZE DELLA COMUNICAZIONE</v>
          </cell>
          <cell r="F70">
            <v>146</v>
          </cell>
          <cell r="G70">
            <v>59</v>
          </cell>
          <cell r="H70">
            <v>22</v>
          </cell>
          <cell r="I70">
            <v>3</v>
          </cell>
          <cell r="J70">
            <v>230</v>
          </cell>
          <cell r="K70">
            <v>149</v>
          </cell>
          <cell r="L70">
            <v>52</v>
          </cell>
          <cell r="M70">
            <v>17</v>
          </cell>
          <cell r="N70">
            <v>6</v>
          </cell>
          <cell r="O70">
            <v>224</v>
          </cell>
          <cell r="P70">
            <v>122</v>
          </cell>
          <cell r="Q70">
            <v>51</v>
          </cell>
          <cell r="R70">
            <v>10</v>
          </cell>
          <cell r="S70">
            <v>12</v>
          </cell>
          <cell r="T70">
            <v>195</v>
          </cell>
          <cell r="U70">
            <v>111</v>
          </cell>
          <cell r="V70">
            <v>49</v>
          </cell>
          <cell r="W70">
            <v>12</v>
          </cell>
          <cell r="X70">
            <v>14</v>
          </cell>
          <cell r="Y70">
            <v>186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  <cell r="E71" t="str">
            <v>SCIENZE DELLA COMUNICAZIONE E DELL'ANIMAZIONE SOCIO-CULTURALE</v>
          </cell>
          <cell r="F71">
            <v>123</v>
          </cell>
          <cell r="G71">
            <v>48</v>
          </cell>
          <cell r="H71">
            <v>38</v>
          </cell>
          <cell r="I71">
            <v>5</v>
          </cell>
          <cell r="J71">
            <v>214</v>
          </cell>
          <cell r="K71">
            <v>107</v>
          </cell>
          <cell r="L71">
            <v>53</v>
          </cell>
          <cell r="M71">
            <v>28</v>
          </cell>
          <cell r="N71">
            <v>2</v>
          </cell>
          <cell r="O71">
            <v>190</v>
          </cell>
          <cell r="P71" t="str">
            <v>-</v>
          </cell>
          <cell r="Q71" t="str">
            <v>-</v>
          </cell>
          <cell r="R71" t="str">
            <v>-</v>
          </cell>
          <cell r="S71" t="str">
            <v>-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  <cell r="E72" t="str">
            <v>SCIENZE DELLA FORMAZIONE</v>
          </cell>
          <cell r="F72">
            <v>130</v>
          </cell>
          <cell r="G72">
            <v>23</v>
          </cell>
          <cell r="H72">
            <v>14</v>
          </cell>
          <cell r="I72">
            <v>7</v>
          </cell>
          <cell r="J72">
            <v>174</v>
          </cell>
          <cell r="K72">
            <v>136</v>
          </cell>
          <cell r="L72">
            <v>26</v>
          </cell>
          <cell r="M72">
            <v>13</v>
          </cell>
          <cell r="N72">
            <v>4</v>
          </cell>
          <cell r="O72">
            <v>179</v>
          </cell>
          <cell r="P72" t="str">
            <v>-</v>
          </cell>
          <cell r="Q72" t="str">
            <v>-</v>
          </cell>
          <cell r="R72" t="str">
            <v>-</v>
          </cell>
          <cell r="S72" t="str">
            <v>-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  <cell r="E73" t="str">
            <v>SCIENZE DELL'EDUCAZIONE</v>
          </cell>
          <cell r="F73">
            <v>122</v>
          </cell>
          <cell r="G73">
            <v>29</v>
          </cell>
          <cell r="H73">
            <v>15</v>
          </cell>
          <cell r="I73">
            <v>2</v>
          </cell>
          <cell r="J73">
            <v>168</v>
          </cell>
          <cell r="K73">
            <v>138</v>
          </cell>
          <cell r="L73">
            <v>21</v>
          </cell>
          <cell r="M73">
            <v>24</v>
          </cell>
          <cell r="N73">
            <v>6</v>
          </cell>
          <cell r="O73">
            <v>189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  <cell r="E74" t="str">
            <v>SCIENZE DELL'EDUCAZIONE E DELLA FORMAZIONE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173</v>
          </cell>
          <cell r="Q74">
            <v>25</v>
          </cell>
          <cell r="R74">
            <v>18</v>
          </cell>
          <cell r="S74">
            <v>10</v>
          </cell>
          <cell r="T74">
            <v>226</v>
          </cell>
          <cell r="U74">
            <v>128</v>
          </cell>
          <cell r="V74">
            <v>19</v>
          </cell>
          <cell r="W74">
            <v>24</v>
          </cell>
          <cell r="X74">
            <v>62</v>
          </cell>
          <cell r="Y74">
            <v>233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  <cell r="E75" t="str">
            <v>SCIENZE E TECNICHE PSICOLOGICHE</v>
          </cell>
          <cell r="F75">
            <v>208</v>
          </cell>
          <cell r="G75">
            <v>19</v>
          </cell>
          <cell r="H75">
            <v>11</v>
          </cell>
          <cell r="I75">
            <v>4</v>
          </cell>
          <cell r="J75">
            <v>242</v>
          </cell>
          <cell r="K75">
            <v>220</v>
          </cell>
          <cell r="L75">
            <v>14</v>
          </cell>
          <cell r="M75">
            <v>5</v>
          </cell>
          <cell r="N75">
            <v>2</v>
          </cell>
          <cell r="O75">
            <v>241</v>
          </cell>
          <cell r="P75">
            <v>212</v>
          </cell>
          <cell r="Q75">
            <v>26</v>
          </cell>
          <cell r="R75">
            <v>5</v>
          </cell>
          <cell r="S75">
            <v>5</v>
          </cell>
          <cell r="T75">
            <v>248</v>
          </cell>
          <cell r="U75">
            <v>189</v>
          </cell>
          <cell r="V75">
            <v>20</v>
          </cell>
          <cell r="W75">
            <v>8</v>
          </cell>
          <cell r="X75">
            <v>30</v>
          </cell>
          <cell r="Y75">
            <v>247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  <cell r="E76" t="str">
            <v>CONSULENTE PER I SERVIZI ALLA PERSONA E ALLE IMPRESE</v>
          </cell>
          <cell r="F76">
            <v>46</v>
          </cell>
          <cell r="G76">
            <v>14</v>
          </cell>
          <cell r="H76">
            <v>6</v>
          </cell>
          <cell r="I76">
            <v>5</v>
          </cell>
          <cell r="J76">
            <v>71</v>
          </cell>
          <cell r="K76">
            <v>62</v>
          </cell>
          <cell r="L76">
            <v>13</v>
          </cell>
          <cell r="M76">
            <v>5</v>
          </cell>
          <cell r="N76">
            <v>8</v>
          </cell>
          <cell r="O76">
            <v>88</v>
          </cell>
          <cell r="P76" t="str">
            <v>-</v>
          </cell>
          <cell r="Q76" t="str">
            <v>-</v>
          </cell>
          <cell r="R76" t="str">
            <v>-</v>
          </cell>
          <cell r="S76" t="str">
            <v>-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  <cell r="E77" t="str">
            <v>FORMAZIONE E GESTIONE DELLE RISORSE UMANE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70</v>
          </cell>
          <cell r="Q77">
            <v>6</v>
          </cell>
          <cell r="R77">
            <v>4</v>
          </cell>
          <cell r="S77">
            <v>4</v>
          </cell>
          <cell r="T77">
            <v>84</v>
          </cell>
          <cell r="U77">
            <v>28</v>
          </cell>
          <cell r="V77">
            <v>9</v>
          </cell>
          <cell r="W77">
            <v>10</v>
          </cell>
          <cell r="X77">
            <v>17</v>
          </cell>
          <cell r="Y77">
            <v>64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  <cell r="E78" t="str">
            <v>PROGETTAZIONE E GESTIONE FORMATIVA NELL'ERA DIGITALE</v>
          </cell>
          <cell r="F78">
            <v>17</v>
          </cell>
          <cell r="G78">
            <v>7</v>
          </cell>
          <cell r="H78">
            <v>3</v>
          </cell>
          <cell r="I78">
            <v>0</v>
          </cell>
          <cell r="J78">
            <v>27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>
            <v>0</v>
          </cell>
          <cell r="P78" t="str">
            <v>-</v>
          </cell>
          <cell r="Q78" t="str">
            <v>-</v>
          </cell>
          <cell r="R78" t="str">
            <v>-</v>
          </cell>
          <cell r="S78" t="str">
            <v>-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  <cell r="E79" t="str">
            <v>PSICOLOGIA CLINICA</v>
          </cell>
          <cell r="F79">
            <v>106</v>
          </cell>
          <cell r="G79">
            <v>9</v>
          </cell>
          <cell r="H79">
            <v>1</v>
          </cell>
          <cell r="I79">
            <v>4</v>
          </cell>
          <cell r="J79">
            <v>120</v>
          </cell>
          <cell r="K79">
            <v>101</v>
          </cell>
          <cell r="L79">
            <v>3</v>
          </cell>
          <cell r="M79">
            <v>3</v>
          </cell>
          <cell r="N79">
            <v>12</v>
          </cell>
          <cell r="O79">
            <v>119</v>
          </cell>
          <cell r="P79">
            <v>109</v>
          </cell>
          <cell r="Q79">
            <v>2</v>
          </cell>
          <cell r="R79">
            <v>5</v>
          </cell>
          <cell r="S79">
            <v>2</v>
          </cell>
          <cell r="T79">
            <v>118</v>
          </cell>
          <cell r="U79">
            <v>61</v>
          </cell>
          <cell r="V79">
            <v>10</v>
          </cell>
          <cell r="W79">
            <v>6</v>
          </cell>
          <cell r="X79">
            <v>24</v>
          </cell>
          <cell r="Y79">
            <v>101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  <cell r="E80" t="str">
            <v>SCIENZE DELL'EDUCAZIONE DEGLI ADULTI E DELLA FORMAZIONE CONTINUA</v>
          </cell>
          <cell r="F80">
            <v>36</v>
          </cell>
          <cell r="G80">
            <v>19</v>
          </cell>
          <cell r="H80">
            <v>5</v>
          </cell>
          <cell r="I80">
            <v>2</v>
          </cell>
          <cell r="J80">
            <v>62</v>
          </cell>
          <cell r="K80">
            <v>31</v>
          </cell>
          <cell r="L80">
            <v>12</v>
          </cell>
          <cell r="M80">
            <v>6</v>
          </cell>
          <cell r="N80">
            <v>3</v>
          </cell>
          <cell r="O80">
            <v>52</v>
          </cell>
          <cell r="P80" t="str">
            <v>-</v>
          </cell>
          <cell r="Q80" t="str">
            <v>-</v>
          </cell>
          <cell r="R80" t="str">
            <v>-</v>
          </cell>
          <cell r="S80" t="str">
            <v>-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  <cell r="E81" t="str">
            <v>SCIENZE DELL'INFORMAZIONE EDITORIALE, PUBBLICA E SOCIALE</v>
          </cell>
          <cell r="F81">
            <v>52</v>
          </cell>
          <cell r="G81">
            <v>15</v>
          </cell>
          <cell r="H81">
            <v>3</v>
          </cell>
          <cell r="I81">
            <v>5</v>
          </cell>
          <cell r="J81">
            <v>75</v>
          </cell>
          <cell r="K81">
            <v>55</v>
          </cell>
          <cell r="L81">
            <v>21</v>
          </cell>
          <cell r="M81">
            <v>5</v>
          </cell>
          <cell r="N81">
            <v>8</v>
          </cell>
          <cell r="O81">
            <v>89</v>
          </cell>
          <cell r="P81">
            <v>54</v>
          </cell>
          <cell r="Q81">
            <v>17</v>
          </cell>
          <cell r="R81">
            <v>1</v>
          </cell>
          <cell r="S81">
            <v>9</v>
          </cell>
          <cell r="T81">
            <v>81</v>
          </cell>
          <cell r="U81">
            <v>72</v>
          </cell>
          <cell r="V81">
            <v>13</v>
          </cell>
          <cell r="W81">
            <v>5</v>
          </cell>
          <cell r="X81">
            <v>11</v>
          </cell>
          <cell r="Y81">
            <v>101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  <cell r="E82" t="str">
            <v>SCIENZE PEDAGOGICHE</v>
          </cell>
          <cell r="F82">
            <v>56</v>
          </cell>
          <cell r="G82">
            <v>16</v>
          </cell>
          <cell r="H82">
            <v>14</v>
          </cell>
          <cell r="I82">
            <v>3</v>
          </cell>
          <cell r="J82">
            <v>89</v>
          </cell>
          <cell r="K82">
            <v>74</v>
          </cell>
          <cell r="L82">
            <v>14</v>
          </cell>
          <cell r="M82">
            <v>7</v>
          </cell>
          <cell r="N82">
            <v>7</v>
          </cell>
          <cell r="O82">
            <v>102</v>
          </cell>
          <cell r="P82">
            <v>74</v>
          </cell>
          <cell r="Q82">
            <v>14</v>
          </cell>
          <cell r="R82">
            <v>7</v>
          </cell>
          <cell r="S82">
            <v>5</v>
          </cell>
          <cell r="T82">
            <v>100</v>
          </cell>
          <cell r="U82">
            <v>40</v>
          </cell>
          <cell r="V82">
            <v>14</v>
          </cell>
          <cell r="W82">
            <v>5</v>
          </cell>
          <cell r="X82">
            <v>40</v>
          </cell>
          <cell r="Y82">
            <v>99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  <cell r="E83" t="str">
            <v>SCIENZE DELLA FORMAZIONE PRIMARIA</v>
          </cell>
          <cell r="F83">
            <v>85</v>
          </cell>
          <cell r="G83">
            <v>6</v>
          </cell>
          <cell r="H83">
            <v>3</v>
          </cell>
          <cell r="I83">
            <v>0</v>
          </cell>
          <cell r="J83">
            <v>94</v>
          </cell>
          <cell r="K83">
            <v>73</v>
          </cell>
          <cell r="L83">
            <v>5</v>
          </cell>
          <cell r="M83">
            <v>0</v>
          </cell>
          <cell r="N83">
            <v>3</v>
          </cell>
          <cell r="O83">
            <v>81</v>
          </cell>
          <cell r="P83">
            <v>88</v>
          </cell>
          <cell r="Q83">
            <v>6</v>
          </cell>
          <cell r="R83">
            <v>2</v>
          </cell>
          <cell r="S83">
            <v>2</v>
          </cell>
          <cell r="T83">
            <v>98</v>
          </cell>
          <cell r="U83">
            <v>72</v>
          </cell>
          <cell r="V83">
            <v>8</v>
          </cell>
          <cell r="W83">
            <v>1</v>
          </cell>
          <cell r="X83">
            <v>12</v>
          </cell>
          <cell r="Y83">
            <v>93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  <cell r="E84" t="str">
            <v>SCIENZE E TECNOLOGIE PER I BENI CULTURALI</v>
          </cell>
          <cell r="F84">
            <v>11</v>
          </cell>
          <cell r="G84">
            <v>0</v>
          </cell>
          <cell r="H84">
            <v>2</v>
          </cell>
          <cell r="I84">
            <v>7</v>
          </cell>
          <cell r="J84">
            <v>20</v>
          </cell>
          <cell r="K84">
            <v>18</v>
          </cell>
          <cell r="L84">
            <v>0</v>
          </cell>
          <cell r="M84">
            <v>0</v>
          </cell>
          <cell r="N84">
            <v>5</v>
          </cell>
          <cell r="O84">
            <v>23</v>
          </cell>
          <cell r="P84" t="str">
            <v>-</v>
          </cell>
          <cell r="Q84" t="str">
            <v>-</v>
          </cell>
          <cell r="R84" t="str">
            <v>-</v>
          </cell>
          <cell r="S84" t="str">
            <v>-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  <cell r="E85" t="str">
            <v>SCIENZE GEOLOGICHE</v>
          </cell>
          <cell r="F85">
            <v>51</v>
          </cell>
          <cell r="G85">
            <v>12</v>
          </cell>
          <cell r="H85">
            <v>4</v>
          </cell>
          <cell r="I85">
            <v>1</v>
          </cell>
          <cell r="J85">
            <v>68</v>
          </cell>
          <cell r="K85">
            <v>38</v>
          </cell>
          <cell r="L85">
            <v>20</v>
          </cell>
          <cell r="M85">
            <v>3</v>
          </cell>
          <cell r="N85">
            <v>2</v>
          </cell>
          <cell r="O85">
            <v>63</v>
          </cell>
          <cell r="P85">
            <v>34</v>
          </cell>
          <cell r="Q85">
            <v>18</v>
          </cell>
          <cell r="R85">
            <v>2</v>
          </cell>
          <cell r="S85">
            <v>2</v>
          </cell>
          <cell r="T85">
            <v>56</v>
          </cell>
          <cell r="U85">
            <v>29</v>
          </cell>
          <cell r="V85">
            <v>15</v>
          </cell>
          <cell r="W85">
            <v>3</v>
          </cell>
          <cell r="X85">
            <v>0</v>
          </cell>
          <cell r="Y85">
            <v>47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  <cell r="E86" t="str">
            <v>SCIENZA PER LA DIAGNOSTICA E CONSERVAZIONE DEI BENI CULTURALI</v>
          </cell>
          <cell r="F86">
            <v>6</v>
          </cell>
          <cell r="G86">
            <v>1</v>
          </cell>
          <cell r="H86">
            <v>0</v>
          </cell>
          <cell r="I86">
            <v>1</v>
          </cell>
          <cell r="J86">
            <v>8</v>
          </cell>
          <cell r="K86">
            <v>1</v>
          </cell>
          <cell r="L86">
            <v>1</v>
          </cell>
          <cell r="M86">
            <v>1</v>
          </cell>
          <cell r="N86">
            <v>0</v>
          </cell>
          <cell r="O86">
            <v>3</v>
          </cell>
          <cell r="P86">
            <v>3</v>
          </cell>
          <cell r="Q86">
            <v>0</v>
          </cell>
          <cell r="R86">
            <v>0</v>
          </cell>
          <cell r="S86">
            <v>0</v>
          </cell>
          <cell r="T86">
            <v>3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  <cell r="E87" t="str">
            <v>SCIENZE GEOLOGICHE E GEOFISICHE</v>
          </cell>
          <cell r="F87">
            <v>7</v>
          </cell>
          <cell r="G87">
            <v>8</v>
          </cell>
          <cell r="H87">
            <v>0</v>
          </cell>
          <cell r="I87">
            <v>0</v>
          </cell>
          <cell r="J87">
            <v>15</v>
          </cell>
          <cell r="K87">
            <v>8</v>
          </cell>
          <cell r="L87">
            <v>5</v>
          </cell>
          <cell r="M87">
            <v>0</v>
          </cell>
          <cell r="N87">
            <v>0</v>
          </cell>
          <cell r="O87">
            <v>13</v>
          </cell>
          <cell r="P87">
            <v>18</v>
          </cell>
          <cell r="Q87">
            <v>0</v>
          </cell>
          <cell r="R87">
            <v>1</v>
          </cell>
          <cell r="S87">
            <v>0</v>
          </cell>
          <cell r="T87">
            <v>19</v>
          </cell>
          <cell r="U87">
            <v>10</v>
          </cell>
          <cell r="V87">
            <v>5</v>
          </cell>
          <cell r="W87">
            <v>0</v>
          </cell>
          <cell r="X87">
            <v>0</v>
          </cell>
          <cell r="Y87">
            <v>15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  <cell r="E88" t="str">
            <v>CONSERVAZIONE E RESTAURO DEI BENI CULTURALI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</v>
          </cell>
          <cell r="V88">
            <v>2</v>
          </cell>
          <cell r="W88">
            <v>0</v>
          </cell>
          <cell r="X88">
            <v>0</v>
          </cell>
          <cell r="Y88">
            <v>8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  <cell r="E89" t="str">
            <v>ECONOMIA E COMMERCIO</v>
          </cell>
          <cell r="F89">
            <v>380</v>
          </cell>
          <cell r="G89">
            <v>301</v>
          </cell>
          <cell r="H89">
            <v>24</v>
          </cell>
          <cell r="I89">
            <v>8</v>
          </cell>
          <cell r="J89">
            <v>713</v>
          </cell>
          <cell r="K89">
            <v>332</v>
          </cell>
          <cell r="L89">
            <v>284</v>
          </cell>
          <cell r="M89">
            <v>24</v>
          </cell>
          <cell r="N89">
            <v>7</v>
          </cell>
          <cell r="O89">
            <v>647</v>
          </cell>
          <cell r="P89">
            <v>280</v>
          </cell>
          <cell r="Q89">
            <v>276</v>
          </cell>
          <cell r="R89">
            <v>15</v>
          </cell>
          <cell r="S89">
            <v>11</v>
          </cell>
          <cell r="T89">
            <v>582</v>
          </cell>
          <cell r="U89">
            <v>300</v>
          </cell>
          <cell r="V89">
            <v>259</v>
          </cell>
          <cell r="W89">
            <v>14</v>
          </cell>
          <cell r="X89">
            <v>14</v>
          </cell>
          <cell r="Y89">
            <v>587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  <cell r="E90" t="str">
            <v>SCIENZE STATISTICHE</v>
          </cell>
          <cell r="F90">
            <v>17</v>
          </cell>
          <cell r="G90">
            <v>10</v>
          </cell>
          <cell r="H90">
            <v>1</v>
          </cell>
          <cell r="I90">
            <v>0</v>
          </cell>
          <cell r="J90">
            <v>28</v>
          </cell>
          <cell r="K90">
            <v>18</v>
          </cell>
          <cell r="L90">
            <v>14</v>
          </cell>
          <cell r="M90">
            <v>1</v>
          </cell>
          <cell r="N90">
            <v>0</v>
          </cell>
          <cell r="O90">
            <v>33</v>
          </cell>
          <cell r="P90">
            <v>19</v>
          </cell>
          <cell r="Q90">
            <v>13</v>
          </cell>
          <cell r="R90">
            <v>0</v>
          </cell>
          <cell r="S90">
            <v>0</v>
          </cell>
          <cell r="T90">
            <v>32</v>
          </cell>
          <cell r="U90">
            <v>14</v>
          </cell>
          <cell r="V90">
            <v>13</v>
          </cell>
          <cell r="W90">
            <v>1</v>
          </cell>
          <cell r="X90">
            <v>0</v>
          </cell>
          <cell r="Y90">
            <v>28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  <cell r="E91" t="str">
            <v>ECONOMIA E COMMERCIO (Laurea Magistrale)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28</v>
          </cell>
          <cell r="Q91">
            <v>16</v>
          </cell>
          <cell r="R91">
            <v>0</v>
          </cell>
          <cell r="S91">
            <v>2</v>
          </cell>
          <cell r="T91">
            <v>46</v>
          </cell>
          <cell r="U91">
            <v>34</v>
          </cell>
          <cell r="V91">
            <v>31</v>
          </cell>
          <cell r="W91">
            <v>2</v>
          </cell>
          <cell r="X91">
            <v>1</v>
          </cell>
          <cell r="Y91">
            <v>68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  <cell r="E92" t="str">
            <v>ECONOMIA E GESTIONE DELLE AZIENDE E DEI SISTEMI TURISTICI</v>
          </cell>
          <cell r="F92">
            <v>13</v>
          </cell>
          <cell r="G92">
            <v>14</v>
          </cell>
          <cell r="H92">
            <v>1</v>
          </cell>
          <cell r="I92">
            <v>4</v>
          </cell>
          <cell r="J92">
            <v>32</v>
          </cell>
          <cell r="K92">
            <v>16</v>
          </cell>
          <cell r="L92">
            <v>23</v>
          </cell>
          <cell r="M92">
            <v>1</v>
          </cell>
          <cell r="N92">
            <v>3</v>
          </cell>
          <cell r="O92">
            <v>43</v>
          </cell>
          <cell r="P92">
            <v>0</v>
          </cell>
          <cell r="Q92">
            <v>1</v>
          </cell>
          <cell r="R92">
            <v>0</v>
          </cell>
          <cell r="S92">
            <v>0</v>
          </cell>
          <cell r="T92">
            <v>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  <cell r="E93" t="str">
            <v>ECONOMIA E STRATEGIE PER I MERCATI INTERNAZIONALI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20</v>
          </cell>
          <cell r="Q93">
            <v>17</v>
          </cell>
          <cell r="R93">
            <v>0</v>
          </cell>
          <cell r="S93">
            <v>2</v>
          </cell>
          <cell r="T93">
            <v>39</v>
          </cell>
          <cell r="U93">
            <v>16</v>
          </cell>
          <cell r="V93">
            <v>8</v>
          </cell>
          <cell r="W93">
            <v>0</v>
          </cell>
          <cell r="X93">
            <v>0</v>
          </cell>
          <cell r="Y93">
            <v>24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  <cell r="E94" t="str">
            <v>STATISTICA E METODI PER L'ECONOMIA E LA FINANZA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</v>
          </cell>
          <cell r="Q94">
            <v>2</v>
          </cell>
          <cell r="R94">
            <v>0</v>
          </cell>
          <cell r="S94">
            <v>1</v>
          </cell>
          <cell r="T94">
            <v>10</v>
          </cell>
          <cell r="U94">
            <v>16</v>
          </cell>
          <cell r="V94">
            <v>6</v>
          </cell>
          <cell r="W94">
            <v>0</v>
          </cell>
          <cell r="X94">
            <v>1</v>
          </cell>
          <cell r="Y94">
            <v>23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  <cell r="E95" t="str">
            <v>STATISTICA PER LE DECISIONI FINANZIARIE E ATTUARIALI</v>
          </cell>
          <cell r="F95">
            <v>4</v>
          </cell>
          <cell r="G95">
            <v>5</v>
          </cell>
          <cell r="H95">
            <v>0</v>
          </cell>
          <cell r="I95">
            <v>0</v>
          </cell>
          <cell r="J95">
            <v>9</v>
          </cell>
          <cell r="K95">
            <v>2</v>
          </cell>
          <cell r="L95">
            <v>4</v>
          </cell>
          <cell r="M95">
            <v>0</v>
          </cell>
          <cell r="N95">
            <v>0</v>
          </cell>
          <cell r="O95">
            <v>6</v>
          </cell>
          <cell r="P95" t="str">
            <v>-</v>
          </cell>
          <cell r="Q95" t="str">
            <v>-</v>
          </cell>
          <cell r="R95" t="str">
            <v>-</v>
          </cell>
          <cell r="S95" t="str">
            <v>-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  <cell r="E96" t="str">
            <v>SCIENZE DEL SERVIZIO SOCIALE</v>
          </cell>
          <cell r="F96">
            <v>377</v>
          </cell>
          <cell r="G96">
            <v>90</v>
          </cell>
          <cell r="H96">
            <v>69</v>
          </cell>
          <cell r="I96">
            <v>8</v>
          </cell>
          <cell r="J96">
            <v>544</v>
          </cell>
          <cell r="K96">
            <v>323</v>
          </cell>
          <cell r="L96">
            <v>85</v>
          </cell>
          <cell r="M96">
            <v>44</v>
          </cell>
          <cell r="N96">
            <v>8</v>
          </cell>
          <cell r="O96">
            <v>460</v>
          </cell>
          <cell r="P96">
            <v>427</v>
          </cell>
          <cell r="Q96">
            <v>103</v>
          </cell>
          <cell r="R96">
            <v>69</v>
          </cell>
          <cell r="S96">
            <v>17</v>
          </cell>
          <cell r="T96">
            <v>616</v>
          </cell>
          <cell r="U96">
            <v>210</v>
          </cell>
          <cell r="V96">
            <v>99</v>
          </cell>
          <cell r="W96">
            <v>77</v>
          </cell>
          <cell r="X96">
            <v>118</v>
          </cell>
          <cell r="Y96">
            <v>504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  <cell r="E97" t="str">
            <v>SCIENZE DELLA AMMINISTRAZIONE PUBBLICA E PRIVATA</v>
          </cell>
          <cell r="F97">
            <v>86</v>
          </cell>
          <cell r="G97">
            <v>80</v>
          </cell>
          <cell r="H97">
            <v>21</v>
          </cell>
          <cell r="I97">
            <v>3</v>
          </cell>
          <cell r="J97">
            <v>190</v>
          </cell>
          <cell r="K97">
            <v>66</v>
          </cell>
          <cell r="L97">
            <v>51</v>
          </cell>
          <cell r="M97">
            <v>6</v>
          </cell>
          <cell r="N97">
            <v>1</v>
          </cell>
          <cell r="O97">
            <v>124</v>
          </cell>
          <cell r="P97">
            <v>47</v>
          </cell>
          <cell r="Q97">
            <v>48</v>
          </cell>
          <cell r="R97">
            <v>5</v>
          </cell>
          <cell r="S97">
            <v>3</v>
          </cell>
          <cell r="T97">
            <v>103</v>
          </cell>
          <cell r="U97">
            <v>43</v>
          </cell>
          <cell r="V97">
            <v>48</v>
          </cell>
          <cell r="W97">
            <v>6</v>
          </cell>
          <cell r="X97">
            <v>5</v>
          </cell>
          <cell r="Y97">
            <v>102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  <cell r="E98" t="str">
            <v>SCIENZE POLITICHE RELAZIONI INTERNAZIONALI E STUDI EUROPEI</v>
          </cell>
          <cell r="F98">
            <v>123</v>
          </cell>
          <cell r="G98">
            <v>46</v>
          </cell>
          <cell r="H98">
            <v>10</v>
          </cell>
          <cell r="I98">
            <v>4</v>
          </cell>
          <cell r="J98">
            <v>183</v>
          </cell>
          <cell r="K98">
            <v>94</v>
          </cell>
          <cell r="L98">
            <v>37</v>
          </cell>
          <cell r="M98">
            <v>7</v>
          </cell>
          <cell r="N98">
            <v>6</v>
          </cell>
          <cell r="O98">
            <v>144</v>
          </cell>
          <cell r="P98">
            <v>98</v>
          </cell>
          <cell r="Q98">
            <v>44</v>
          </cell>
          <cell r="R98">
            <v>7</v>
          </cell>
          <cell r="S98">
            <v>10</v>
          </cell>
          <cell r="T98">
            <v>159</v>
          </cell>
          <cell r="U98">
            <v>130</v>
          </cell>
          <cell r="V98">
            <v>36</v>
          </cell>
          <cell r="W98">
            <v>8</v>
          </cell>
          <cell r="X98">
            <v>14</v>
          </cell>
          <cell r="Y98">
            <v>188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  <cell r="E99" t="str">
            <v>PROGETTAZIONE DELLE POLITICHE DI INCLUSIONE SOCIALE</v>
          </cell>
          <cell r="F99">
            <v>29</v>
          </cell>
          <cell r="G99">
            <v>5</v>
          </cell>
          <cell r="H99">
            <v>5</v>
          </cell>
          <cell r="I99">
            <v>2</v>
          </cell>
          <cell r="J99">
            <v>41</v>
          </cell>
          <cell r="K99">
            <v>37</v>
          </cell>
          <cell r="L99">
            <v>18</v>
          </cell>
          <cell r="M99">
            <v>3</v>
          </cell>
          <cell r="N99">
            <v>3</v>
          </cell>
          <cell r="O99">
            <v>61</v>
          </cell>
          <cell r="P99">
            <v>75</v>
          </cell>
          <cell r="Q99">
            <v>20</v>
          </cell>
          <cell r="R99">
            <v>5</v>
          </cell>
          <cell r="S99">
            <v>1</v>
          </cell>
          <cell r="T99">
            <v>101</v>
          </cell>
          <cell r="U99">
            <v>17</v>
          </cell>
          <cell r="V99">
            <v>11</v>
          </cell>
          <cell r="W99">
            <v>7</v>
          </cell>
          <cell r="X99">
            <v>12</v>
          </cell>
          <cell r="Y99">
            <v>47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  <cell r="E100" t="str">
            <v>RELAZIONI INTERNAZIONALI</v>
          </cell>
          <cell r="F100">
            <v>19</v>
          </cell>
          <cell r="G100">
            <v>10</v>
          </cell>
          <cell r="H100">
            <v>0</v>
          </cell>
          <cell r="I100">
            <v>4</v>
          </cell>
          <cell r="J100">
            <v>33</v>
          </cell>
          <cell r="K100">
            <v>27</v>
          </cell>
          <cell r="L100">
            <v>12</v>
          </cell>
          <cell r="M100">
            <v>2</v>
          </cell>
          <cell r="N100">
            <v>7</v>
          </cell>
          <cell r="O100">
            <v>48</v>
          </cell>
          <cell r="P100">
            <v>23</v>
          </cell>
          <cell r="Q100">
            <v>6</v>
          </cell>
          <cell r="R100">
            <v>1</v>
          </cell>
          <cell r="S100">
            <v>0</v>
          </cell>
          <cell r="T100">
            <v>30</v>
          </cell>
          <cell r="U100">
            <v>21</v>
          </cell>
          <cell r="V100">
            <v>8</v>
          </cell>
          <cell r="W100">
            <v>2</v>
          </cell>
          <cell r="X100">
            <v>4</v>
          </cell>
          <cell r="Y100">
            <v>35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  <cell r="E101" t="str">
            <v>SCIENZE DELLE AMMINISTRAZIONI</v>
          </cell>
          <cell r="F101">
            <v>33</v>
          </cell>
          <cell r="G101">
            <v>22</v>
          </cell>
          <cell r="H101">
            <v>1</v>
          </cell>
          <cell r="I101">
            <v>0</v>
          </cell>
          <cell r="J101">
            <v>56</v>
          </cell>
          <cell r="K101">
            <v>29</v>
          </cell>
          <cell r="L101">
            <v>26</v>
          </cell>
          <cell r="M101">
            <v>4</v>
          </cell>
          <cell r="N101">
            <v>2</v>
          </cell>
          <cell r="O101">
            <v>61</v>
          </cell>
          <cell r="P101">
            <v>36</v>
          </cell>
          <cell r="Q101">
            <v>24</v>
          </cell>
          <cell r="R101">
            <v>2</v>
          </cell>
          <cell r="S101">
            <v>11</v>
          </cell>
          <cell r="T101">
            <v>73</v>
          </cell>
          <cell r="U101">
            <v>24</v>
          </cell>
          <cell r="V101">
            <v>24</v>
          </cell>
          <cell r="W101">
            <v>4</v>
          </cell>
          <cell r="X101">
            <v>2</v>
          </cell>
          <cell r="Y101">
            <v>54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  <cell r="E102" t="str">
            <v>ASSISTENZA SANITARIA</v>
          </cell>
          <cell r="F102">
            <v>9</v>
          </cell>
          <cell r="G102">
            <v>1</v>
          </cell>
          <cell r="H102">
            <v>0</v>
          </cell>
          <cell r="I102">
            <v>1</v>
          </cell>
          <cell r="J102">
            <v>11</v>
          </cell>
          <cell r="K102">
            <v>17</v>
          </cell>
          <cell r="L102">
            <v>2</v>
          </cell>
          <cell r="M102">
            <v>0</v>
          </cell>
          <cell r="N102">
            <v>0</v>
          </cell>
          <cell r="O102">
            <v>19</v>
          </cell>
          <cell r="P102">
            <v>15</v>
          </cell>
          <cell r="Q102">
            <v>2</v>
          </cell>
          <cell r="R102">
            <v>1</v>
          </cell>
          <cell r="S102">
            <v>2</v>
          </cell>
          <cell r="T102">
            <v>20</v>
          </cell>
          <cell r="U102">
            <v>9</v>
          </cell>
          <cell r="V102">
            <v>6</v>
          </cell>
          <cell r="W102">
            <v>2</v>
          </cell>
          <cell r="X102">
            <v>2</v>
          </cell>
          <cell r="Y102">
            <v>19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  <cell r="E103" t="str">
            <v>DIETISTICA</v>
          </cell>
          <cell r="F103">
            <v>13</v>
          </cell>
          <cell r="G103">
            <v>0</v>
          </cell>
          <cell r="H103">
            <v>1</v>
          </cell>
          <cell r="I103">
            <v>0</v>
          </cell>
          <cell r="J103">
            <v>14</v>
          </cell>
          <cell r="K103">
            <v>11</v>
          </cell>
          <cell r="L103">
            <v>1</v>
          </cell>
          <cell r="M103">
            <v>1</v>
          </cell>
          <cell r="N103">
            <v>0</v>
          </cell>
          <cell r="O103">
            <v>13</v>
          </cell>
          <cell r="P103">
            <v>10</v>
          </cell>
          <cell r="Q103">
            <v>0</v>
          </cell>
          <cell r="R103">
            <v>0</v>
          </cell>
          <cell r="S103">
            <v>0</v>
          </cell>
          <cell r="T103">
            <v>10</v>
          </cell>
          <cell r="U103">
            <v>9</v>
          </cell>
          <cell r="V103">
            <v>1</v>
          </cell>
          <cell r="W103">
            <v>0</v>
          </cell>
          <cell r="X103">
            <v>1</v>
          </cell>
          <cell r="Y103">
            <v>11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  <cell r="E104" t="str">
            <v>EDUCAZIONE PROFESSIONALE</v>
          </cell>
          <cell r="F104">
            <v>24</v>
          </cell>
          <cell r="G104">
            <v>5</v>
          </cell>
          <cell r="H104">
            <v>2</v>
          </cell>
          <cell r="I104">
            <v>0</v>
          </cell>
          <cell r="J104">
            <v>31</v>
          </cell>
          <cell r="K104">
            <v>33</v>
          </cell>
          <cell r="L104">
            <v>0</v>
          </cell>
          <cell r="M104">
            <v>1</v>
          </cell>
          <cell r="N104">
            <v>0</v>
          </cell>
          <cell r="O104">
            <v>34</v>
          </cell>
          <cell r="P104">
            <v>26</v>
          </cell>
          <cell r="Q104">
            <v>4</v>
          </cell>
          <cell r="R104">
            <v>1</v>
          </cell>
          <cell r="S104">
            <v>2</v>
          </cell>
          <cell r="T104">
            <v>33</v>
          </cell>
          <cell r="U104">
            <v>16</v>
          </cell>
          <cell r="V104">
            <v>4</v>
          </cell>
          <cell r="W104">
            <v>2</v>
          </cell>
          <cell r="X104">
            <v>4</v>
          </cell>
          <cell r="Y104">
            <v>26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  <cell r="E105" t="str">
            <v>FISIOTERAPIA</v>
          </cell>
          <cell r="F105">
            <v>91</v>
          </cell>
          <cell r="G105">
            <v>8</v>
          </cell>
          <cell r="H105">
            <v>3</v>
          </cell>
          <cell r="I105">
            <v>3</v>
          </cell>
          <cell r="J105">
            <v>105</v>
          </cell>
          <cell r="K105">
            <v>100</v>
          </cell>
          <cell r="L105">
            <v>17</v>
          </cell>
          <cell r="M105">
            <v>2</v>
          </cell>
          <cell r="N105">
            <v>3</v>
          </cell>
          <cell r="O105">
            <v>122</v>
          </cell>
          <cell r="P105">
            <v>102</v>
          </cell>
          <cell r="Q105">
            <v>15</v>
          </cell>
          <cell r="R105">
            <v>3</v>
          </cell>
          <cell r="S105">
            <v>3</v>
          </cell>
          <cell r="T105">
            <v>123</v>
          </cell>
          <cell r="U105">
            <v>115</v>
          </cell>
          <cell r="V105">
            <v>13</v>
          </cell>
          <cell r="W105">
            <v>2</v>
          </cell>
          <cell r="X105">
            <v>3</v>
          </cell>
          <cell r="Y105">
            <v>133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  <cell r="E106" t="str">
            <v>IGIENE DENTALE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</v>
          </cell>
          <cell r="L106">
            <v>1</v>
          </cell>
          <cell r="M106">
            <v>1</v>
          </cell>
          <cell r="N106">
            <v>0</v>
          </cell>
          <cell r="O106">
            <v>15</v>
          </cell>
          <cell r="P106">
            <v>12</v>
          </cell>
          <cell r="Q106">
            <v>2</v>
          </cell>
          <cell r="R106">
            <v>2</v>
          </cell>
          <cell r="S106">
            <v>0</v>
          </cell>
          <cell r="T106">
            <v>16</v>
          </cell>
          <cell r="U106">
            <v>9</v>
          </cell>
          <cell r="V106">
            <v>1</v>
          </cell>
          <cell r="W106">
            <v>0</v>
          </cell>
          <cell r="X106">
            <v>0</v>
          </cell>
          <cell r="Y106">
            <v>10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  <cell r="E107" t="str">
            <v>INFERMIERISTICA</v>
          </cell>
          <cell r="F107">
            <v>319</v>
          </cell>
          <cell r="G107">
            <v>62</v>
          </cell>
          <cell r="H107">
            <v>19</v>
          </cell>
          <cell r="I107">
            <v>10</v>
          </cell>
          <cell r="J107">
            <v>410</v>
          </cell>
          <cell r="K107">
            <v>292</v>
          </cell>
          <cell r="L107">
            <v>60</v>
          </cell>
          <cell r="M107">
            <v>11</v>
          </cell>
          <cell r="N107">
            <v>7</v>
          </cell>
          <cell r="O107">
            <v>370</v>
          </cell>
          <cell r="P107">
            <v>324</v>
          </cell>
          <cell r="Q107">
            <v>74</v>
          </cell>
          <cell r="R107">
            <v>12</v>
          </cell>
          <cell r="S107">
            <v>9</v>
          </cell>
          <cell r="T107">
            <v>419</v>
          </cell>
          <cell r="U107">
            <v>335</v>
          </cell>
          <cell r="V107">
            <v>63</v>
          </cell>
          <cell r="W107">
            <v>28</v>
          </cell>
          <cell r="X107">
            <v>23</v>
          </cell>
          <cell r="Y107">
            <v>449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  <cell r="E108" t="str">
            <v>LOGOPEDIA</v>
          </cell>
          <cell r="F108">
            <v>19</v>
          </cell>
          <cell r="G108">
            <v>0</v>
          </cell>
          <cell r="H108">
            <v>0</v>
          </cell>
          <cell r="I108">
            <v>0</v>
          </cell>
          <cell r="J108">
            <v>19</v>
          </cell>
          <cell r="K108">
            <v>19</v>
          </cell>
          <cell r="L108">
            <v>0</v>
          </cell>
          <cell r="M108">
            <v>0</v>
          </cell>
          <cell r="N108">
            <v>0</v>
          </cell>
          <cell r="O108">
            <v>19</v>
          </cell>
          <cell r="P108">
            <v>18</v>
          </cell>
          <cell r="Q108">
            <v>2</v>
          </cell>
          <cell r="R108">
            <v>0</v>
          </cell>
          <cell r="S108">
            <v>1</v>
          </cell>
          <cell r="T108">
            <v>21</v>
          </cell>
          <cell r="U108">
            <v>19</v>
          </cell>
          <cell r="V108">
            <v>0</v>
          </cell>
          <cell r="W108">
            <v>0</v>
          </cell>
          <cell r="X108">
            <v>2</v>
          </cell>
          <cell r="Y108">
            <v>21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  <cell r="E109" t="str">
            <v>ORTOTTICA ED ASSISTENZA OFTALMOLOGICA</v>
          </cell>
          <cell r="F109">
            <v>8</v>
          </cell>
          <cell r="G109">
            <v>0</v>
          </cell>
          <cell r="H109">
            <v>0</v>
          </cell>
          <cell r="I109">
            <v>0</v>
          </cell>
          <cell r="J109">
            <v>8</v>
          </cell>
          <cell r="K109">
            <v>9</v>
          </cell>
          <cell r="L109">
            <v>0</v>
          </cell>
          <cell r="M109">
            <v>0</v>
          </cell>
          <cell r="N109">
            <v>0</v>
          </cell>
          <cell r="O109">
            <v>9</v>
          </cell>
          <cell r="P109">
            <v>7</v>
          </cell>
          <cell r="Q109">
            <v>3</v>
          </cell>
          <cell r="R109">
            <v>0</v>
          </cell>
          <cell r="S109">
            <v>0</v>
          </cell>
          <cell r="T109">
            <v>10</v>
          </cell>
          <cell r="U109">
            <v>9</v>
          </cell>
          <cell r="V109">
            <v>1</v>
          </cell>
          <cell r="W109">
            <v>0</v>
          </cell>
          <cell r="X109">
            <v>0</v>
          </cell>
          <cell r="Y109">
            <v>10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  <cell r="E110" t="str">
            <v>OSTETRICIA</v>
          </cell>
          <cell r="F110">
            <v>27</v>
          </cell>
          <cell r="G110">
            <v>0</v>
          </cell>
          <cell r="H110">
            <v>0</v>
          </cell>
          <cell r="I110">
            <v>2</v>
          </cell>
          <cell r="J110">
            <v>29</v>
          </cell>
          <cell r="K110">
            <v>18</v>
          </cell>
          <cell r="L110">
            <v>0</v>
          </cell>
          <cell r="M110">
            <v>0</v>
          </cell>
          <cell r="N110">
            <v>0</v>
          </cell>
          <cell r="O110">
            <v>18</v>
          </cell>
          <cell r="P110">
            <v>19</v>
          </cell>
          <cell r="Q110">
            <v>0</v>
          </cell>
          <cell r="R110">
            <v>0</v>
          </cell>
          <cell r="S110">
            <v>1</v>
          </cell>
          <cell r="T110">
            <v>20</v>
          </cell>
          <cell r="U110">
            <v>14</v>
          </cell>
          <cell r="V110">
            <v>0</v>
          </cell>
          <cell r="W110">
            <v>0</v>
          </cell>
          <cell r="X110">
            <v>0</v>
          </cell>
          <cell r="Y110">
            <v>14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  <cell r="E111" t="str">
            <v>SCIENZE DELLE ATTIVITA' MOTORIE E SPORTIVE</v>
          </cell>
          <cell r="F111">
            <v>32</v>
          </cell>
          <cell r="G111">
            <v>15</v>
          </cell>
          <cell r="H111">
            <v>2</v>
          </cell>
          <cell r="I111">
            <v>0</v>
          </cell>
          <cell r="J111">
            <v>49</v>
          </cell>
          <cell r="K111">
            <v>59</v>
          </cell>
          <cell r="L111">
            <v>14</v>
          </cell>
          <cell r="M111">
            <v>8</v>
          </cell>
          <cell r="N111">
            <v>2</v>
          </cell>
          <cell r="O111">
            <v>83</v>
          </cell>
          <cell r="P111">
            <v>47</v>
          </cell>
          <cell r="Q111">
            <v>22</v>
          </cell>
          <cell r="R111">
            <v>4</v>
          </cell>
          <cell r="S111">
            <v>3</v>
          </cell>
          <cell r="T111">
            <v>76</v>
          </cell>
          <cell r="U111">
            <v>42</v>
          </cell>
          <cell r="V111">
            <v>21</v>
          </cell>
          <cell r="W111">
            <v>4</v>
          </cell>
          <cell r="X111">
            <v>3</v>
          </cell>
          <cell r="Y111">
            <v>70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  <cell r="E112" t="str">
            <v>TECNICA DELLA RIABILITAZIONE PSICHIATRICA</v>
          </cell>
          <cell r="F112">
            <v>12</v>
          </cell>
          <cell r="G112">
            <v>0</v>
          </cell>
          <cell r="H112">
            <v>1</v>
          </cell>
          <cell r="I112">
            <v>0</v>
          </cell>
          <cell r="J112">
            <v>13</v>
          </cell>
          <cell r="K112">
            <v>13</v>
          </cell>
          <cell r="L112">
            <v>2</v>
          </cell>
          <cell r="M112">
            <v>2</v>
          </cell>
          <cell r="N112">
            <v>0</v>
          </cell>
          <cell r="O112">
            <v>17</v>
          </cell>
          <cell r="P112">
            <v>16</v>
          </cell>
          <cell r="Q112">
            <v>1</v>
          </cell>
          <cell r="R112">
            <v>0</v>
          </cell>
          <cell r="S112">
            <v>1</v>
          </cell>
          <cell r="T112">
            <v>18</v>
          </cell>
          <cell r="U112">
            <v>13</v>
          </cell>
          <cell r="V112">
            <v>2</v>
          </cell>
          <cell r="W112">
            <v>0</v>
          </cell>
          <cell r="X112">
            <v>2</v>
          </cell>
          <cell r="Y112">
            <v>17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  <cell r="E113" t="str">
            <v>TECNICHE AUDIOMETRICHE</v>
          </cell>
          <cell r="F113">
            <v>9</v>
          </cell>
          <cell r="G113">
            <v>1</v>
          </cell>
          <cell r="H113">
            <v>0</v>
          </cell>
          <cell r="I113">
            <v>0</v>
          </cell>
          <cell r="J113">
            <v>10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  <cell r="O113">
            <v>0</v>
          </cell>
          <cell r="P113">
            <v>6</v>
          </cell>
          <cell r="Q113">
            <v>3</v>
          </cell>
          <cell r="R113">
            <v>1</v>
          </cell>
          <cell r="S113">
            <v>0</v>
          </cell>
          <cell r="T113">
            <v>10</v>
          </cell>
          <cell r="U113">
            <v>8</v>
          </cell>
          <cell r="V113">
            <v>0</v>
          </cell>
          <cell r="W113">
            <v>0</v>
          </cell>
          <cell r="X113">
            <v>1</v>
          </cell>
          <cell r="Y113">
            <v>9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  <cell r="E114" t="str">
            <v>TECNICHE AUDIOPROTESICHE </v>
          </cell>
          <cell r="F114">
            <v>15</v>
          </cell>
          <cell r="G114">
            <v>5</v>
          </cell>
          <cell r="H114">
            <v>0</v>
          </cell>
          <cell r="I114">
            <v>0</v>
          </cell>
          <cell r="J114">
            <v>20</v>
          </cell>
          <cell r="K114">
            <v>19</v>
          </cell>
          <cell r="L114">
            <v>4</v>
          </cell>
          <cell r="M114">
            <v>0</v>
          </cell>
          <cell r="N114">
            <v>0</v>
          </cell>
          <cell r="O114">
            <v>23</v>
          </cell>
          <cell r="P114">
            <v>12</v>
          </cell>
          <cell r="Q114">
            <v>7</v>
          </cell>
          <cell r="R114">
            <v>1</v>
          </cell>
          <cell r="S114">
            <v>0</v>
          </cell>
          <cell r="T114">
            <v>20</v>
          </cell>
          <cell r="U114">
            <v>17</v>
          </cell>
          <cell r="V114">
            <v>3</v>
          </cell>
          <cell r="W114">
            <v>0</v>
          </cell>
          <cell r="X114">
            <v>0</v>
          </cell>
          <cell r="Y114">
            <v>20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  <cell r="E115" t="str">
            <v>TECNICHE DELLA PREV.NELL'AMBIENTE E NEI LUOGHI DI LAVORO</v>
          </cell>
          <cell r="F115">
            <v>25</v>
          </cell>
          <cell r="G115">
            <v>3</v>
          </cell>
          <cell r="H115">
            <v>0</v>
          </cell>
          <cell r="I115">
            <v>1</v>
          </cell>
          <cell r="J115">
            <v>29</v>
          </cell>
          <cell r="K115">
            <v>23</v>
          </cell>
          <cell r="L115">
            <v>9</v>
          </cell>
          <cell r="M115">
            <v>1</v>
          </cell>
          <cell r="N115">
            <v>0</v>
          </cell>
          <cell r="O115">
            <v>33</v>
          </cell>
          <cell r="P115">
            <v>24</v>
          </cell>
          <cell r="Q115">
            <v>8</v>
          </cell>
          <cell r="R115">
            <v>5</v>
          </cell>
          <cell r="S115">
            <v>0</v>
          </cell>
          <cell r="T115">
            <v>37</v>
          </cell>
          <cell r="U115">
            <v>24</v>
          </cell>
          <cell r="V115">
            <v>8</v>
          </cell>
          <cell r="W115">
            <v>5</v>
          </cell>
          <cell r="X115">
            <v>2</v>
          </cell>
          <cell r="Y115">
            <v>39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  <cell r="E116" t="str">
            <v>TECNICHE DI FISIOPATOLOGIA CARDIOCIRCOLATORIA E PERFUSIONE CARDIOVASCOLARE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10</v>
          </cell>
          <cell r="Q116">
            <v>0</v>
          </cell>
          <cell r="R116">
            <v>0</v>
          </cell>
          <cell r="S116">
            <v>0</v>
          </cell>
          <cell r="T116">
            <v>10</v>
          </cell>
          <cell r="U116">
            <v>9</v>
          </cell>
          <cell r="V116">
            <v>0</v>
          </cell>
          <cell r="W116">
            <v>0</v>
          </cell>
          <cell r="X116">
            <v>1</v>
          </cell>
          <cell r="Y116">
            <v>10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  <cell r="E117" t="str">
            <v>TECNICHE DI LABORATORIO BIOMEDICO</v>
          </cell>
          <cell r="F117">
            <v>18</v>
          </cell>
          <cell r="G117">
            <v>2</v>
          </cell>
          <cell r="H117">
            <v>3</v>
          </cell>
          <cell r="I117">
            <v>1</v>
          </cell>
          <cell r="J117">
            <v>24</v>
          </cell>
          <cell r="K117">
            <v>17</v>
          </cell>
          <cell r="L117">
            <v>1</v>
          </cell>
          <cell r="M117">
            <v>0</v>
          </cell>
          <cell r="N117">
            <v>1</v>
          </cell>
          <cell r="O117">
            <v>19</v>
          </cell>
          <cell r="P117">
            <v>18</v>
          </cell>
          <cell r="Q117">
            <v>2</v>
          </cell>
          <cell r="R117">
            <v>0</v>
          </cell>
          <cell r="S117">
            <v>1</v>
          </cell>
          <cell r="T117">
            <v>21</v>
          </cell>
          <cell r="U117">
            <v>18</v>
          </cell>
          <cell r="V117">
            <v>0</v>
          </cell>
          <cell r="W117">
            <v>2</v>
          </cell>
          <cell r="X117">
            <v>2</v>
          </cell>
          <cell r="Y117">
            <v>22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  <cell r="E118" t="str">
            <v>TECNICHE DI NEUROFISIOPATOLOGIA</v>
          </cell>
          <cell r="F118">
            <v>7</v>
          </cell>
          <cell r="G118">
            <v>0</v>
          </cell>
          <cell r="H118">
            <v>0</v>
          </cell>
          <cell r="I118">
            <v>1</v>
          </cell>
          <cell r="J118">
            <v>8</v>
          </cell>
          <cell r="K118">
            <v>9</v>
          </cell>
          <cell r="L118">
            <v>1</v>
          </cell>
          <cell r="M118">
            <v>0</v>
          </cell>
          <cell r="N118">
            <v>0</v>
          </cell>
          <cell r="O118">
            <v>10</v>
          </cell>
          <cell r="P118">
            <v>9</v>
          </cell>
          <cell r="Q118">
            <v>1</v>
          </cell>
          <cell r="R118">
            <v>0</v>
          </cell>
          <cell r="S118">
            <v>0</v>
          </cell>
          <cell r="T118">
            <v>10</v>
          </cell>
          <cell r="U118">
            <v>9</v>
          </cell>
          <cell r="V118">
            <v>0</v>
          </cell>
          <cell r="W118">
            <v>0</v>
          </cell>
          <cell r="X118">
            <v>0</v>
          </cell>
          <cell r="Y118">
            <v>9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  <cell r="E119" t="str">
            <v>TECNICHE DI RADIOLOGIA MEDICA, PER IMMAGINI E RADIOTERAPIA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9</v>
          </cell>
          <cell r="Q119">
            <v>0</v>
          </cell>
          <cell r="R119">
            <v>0</v>
          </cell>
          <cell r="S119">
            <v>0</v>
          </cell>
          <cell r="T119">
            <v>9</v>
          </cell>
          <cell r="U119">
            <v>8</v>
          </cell>
          <cell r="V119">
            <v>0</v>
          </cell>
          <cell r="W119">
            <v>1</v>
          </cell>
          <cell r="X119">
            <v>0</v>
          </cell>
          <cell r="Y119">
            <v>9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  <cell r="E120" t="str">
            <v>SCIENZE DELLE PROFESSIONI SANITARIE DELLA PREVENZIONE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15</v>
          </cell>
          <cell r="L120">
            <v>10</v>
          </cell>
          <cell r="M120">
            <v>3</v>
          </cell>
          <cell r="N120">
            <v>1</v>
          </cell>
          <cell r="O120">
            <v>29</v>
          </cell>
          <cell r="P120">
            <v>14</v>
          </cell>
          <cell r="Q120">
            <v>4</v>
          </cell>
          <cell r="R120">
            <v>2</v>
          </cell>
          <cell r="S120">
            <v>0</v>
          </cell>
          <cell r="T120">
            <v>20</v>
          </cell>
          <cell r="U120">
            <v>15</v>
          </cell>
          <cell r="V120">
            <v>3</v>
          </cell>
          <cell r="W120">
            <v>1</v>
          </cell>
          <cell r="X120">
            <v>1</v>
          </cell>
          <cell r="Y120">
            <v>20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  <cell r="E121" t="str">
            <v>SCIENZE INFERMIERISTICHE ED OSTETRICHE</v>
          </cell>
          <cell r="F121">
            <v>5</v>
          </cell>
          <cell r="G121">
            <v>3</v>
          </cell>
          <cell r="H121">
            <v>2</v>
          </cell>
          <cell r="I121">
            <v>0</v>
          </cell>
          <cell r="J121">
            <v>10</v>
          </cell>
          <cell r="K121">
            <v>14</v>
          </cell>
          <cell r="L121">
            <v>8</v>
          </cell>
          <cell r="M121">
            <v>0</v>
          </cell>
          <cell r="N121">
            <v>1</v>
          </cell>
          <cell r="O121">
            <v>23</v>
          </cell>
          <cell r="P121">
            <v>12</v>
          </cell>
          <cell r="Q121">
            <v>5</v>
          </cell>
          <cell r="R121">
            <v>2</v>
          </cell>
          <cell r="S121">
            <v>1</v>
          </cell>
          <cell r="T121">
            <v>20</v>
          </cell>
          <cell r="U121">
            <v>17</v>
          </cell>
          <cell r="V121">
            <v>4</v>
          </cell>
          <cell r="W121">
            <v>0</v>
          </cell>
          <cell r="X121">
            <v>0</v>
          </cell>
          <cell r="Y121">
            <v>21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  <cell r="E122" t="str">
            <v>MEDICINA E CHIRURGIA</v>
          </cell>
          <cell r="F122">
            <v>342</v>
          </cell>
          <cell r="G122">
            <v>3</v>
          </cell>
          <cell r="H122">
            <v>0</v>
          </cell>
          <cell r="I122">
            <v>2</v>
          </cell>
          <cell r="J122">
            <v>347</v>
          </cell>
          <cell r="K122">
            <v>292</v>
          </cell>
          <cell r="L122">
            <v>3</v>
          </cell>
          <cell r="M122">
            <v>2</v>
          </cell>
          <cell r="N122">
            <v>2</v>
          </cell>
          <cell r="O122">
            <v>299</v>
          </cell>
          <cell r="P122">
            <v>320</v>
          </cell>
          <cell r="Q122">
            <v>11</v>
          </cell>
          <cell r="R122">
            <v>2</v>
          </cell>
          <cell r="S122">
            <v>10</v>
          </cell>
          <cell r="T122">
            <v>343</v>
          </cell>
          <cell r="U122">
            <v>759</v>
          </cell>
          <cell r="V122">
            <v>24</v>
          </cell>
          <cell r="W122">
            <v>4</v>
          </cell>
          <cell r="X122">
            <v>12</v>
          </cell>
          <cell r="Y122">
            <v>799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  <cell r="E123" t="str">
            <v>MEDICINA E CHIRURGIA - BARI ENGLISH MEDICAL CURRICULUM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27</v>
          </cell>
          <cell r="L123">
            <v>0</v>
          </cell>
          <cell r="M123">
            <v>0</v>
          </cell>
          <cell r="N123">
            <v>3</v>
          </cell>
          <cell r="O123">
            <v>30</v>
          </cell>
          <cell r="P123">
            <v>18</v>
          </cell>
          <cell r="Q123">
            <v>0</v>
          </cell>
          <cell r="R123">
            <v>0</v>
          </cell>
          <cell r="S123">
            <v>13</v>
          </cell>
          <cell r="T123">
            <v>31</v>
          </cell>
          <cell r="U123">
            <v>16</v>
          </cell>
          <cell r="V123">
            <v>2</v>
          </cell>
          <cell r="W123">
            <v>0</v>
          </cell>
          <cell r="X123">
            <v>10</v>
          </cell>
          <cell r="Y123">
            <v>28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  <cell r="E124" t="str">
            <v>ODONTOIATRIA E PROTESI DENTARIA</v>
          </cell>
          <cell r="F124">
            <v>20</v>
          </cell>
          <cell r="G124">
            <v>1</v>
          </cell>
          <cell r="H124">
            <v>0</v>
          </cell>
          <cell r="I124">
            <v>0</v>
          </cell>
          <cell r="J124">
            <v>21</v>
          </cell>
          <cell r="K124">
            <v>19</v>
          </cell>
          <cell r="L124">
            <v>1</v>
          </cell>
          <cell r="M124">
            <v>0</v>
          </cell>
          <cell r="N124">
            <v>0</v>
          </cell>
          <cell r="O124">
            <v>20</v>
          </cell>
          <cell r="P124">
            <v>21</v>
          </cell>
          <cell r="Q124">
            <v>0</v>
          </cell>
          <cell r="R124">
            <v>0</v>
          </cell>
          <cell r="S124">
            <v>0</v>
          </cell>
          <cell r="T124">
            <v>21</v>
          </cell>
          <cell r="U124">
            <v>38</v>
          </cell>
          <cell r="V124">
            <v>4</v>
          </cell>
          <cell r="W124">
            <v>9</v>
          </cell>
          <cell r="X124">
            <v>1</v>
          </cell>
          <cell r="Y124">
            <v>52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  <cell r="E125" t="str">
            <v>ECONOMIA AZIENDALE</v>
          </cell>
          <cell r="F125">
            <v>249</v>
          </cell>
          <cell r="G125">
            <v>156</v>
          </cell>
          <cell r="H125">
            <v>10</v>
          </cell>
          <cell r="I125">
            <v>1</v>
          </cell>
          <cell r="J125">
            <v>416</v>
          </cell>
          <cell r="K125">
            <v>218</v>
          </cell>
          <cell r="L125">
            <v>141</v>
          </cell>
          <cell r="M125">
            <v>10</v>
          </cell>
          <cell r="N125">
            <v>7</v>
          </cell>
          <cell r="O125">
            <v>376</v>
          </cell>
          <cell r="P125">
            <v>239</v>
          </cell>
          <cell r="Q125">
            <v>123</v>
          </cell>
          <cell r="R125">
            <v>13</v>
          </cell>
          <cell r="S125">
            <v>9</v>
          </cell>
          <cell r="T125">
            <v>384</v>
          </cell>
          <cell r="U125">
            <v>180</v>
          </cell>
          <cell r="V125">
            <v>124</v>
          </cell>
          <cell r="W125">
            <v>9</v>
          </cell>
          <cell r="X125">
            <v>6</v>
          </cell>
          <cell r="Y125">
            <v>319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  <cell r="E126" t="str">
            <v>ECONOMIA AZIENDALE (BRINDISI)</v>
          </cell>
          <cell r="F126">
            <v>60</v>
          </cell>
          <cell r="G126">
            <v>86</v>
          </cell>
          <cell r="H126">
            <v>1</v>
          </cell>
          <cell r="I126">
            <v>1</v>
          </cell>
          <cell r="J126">
            <v>148</v>
          </cell>
          <cell r="K126">
            <v>75</v>
          </cell>
          <cell r="L126">
            <v>88</v>
          </cell>
          <cell r="M126">
            <v>7</v>
          </cell>
          <cell r="N126">
            <v>0</v>
          </cell>
          <cell r="O126">
            <v>170</v>
          </cell>
          <cell r="P126">
            <v>50</v>
          </cell>
          <cell r="Q126">
            <v>88</v>
          </cell>
          <cell r="R126">
            <v>5</v>
          </cell>
          <cell r="S126">
            <v>4</v>
          </cell>
          <cell r="T126">
            <v>147</v>
          </cell>
          <cell r="U126">
            <v>48</v>
          </cell>
          <cell r="V126">
            <v>54</v>
          </cell>
          <cell r="W126">
            <v>6</v>
          </cell>
          <cell r="X126">
            <v>4</v>
          </cell>
          <cell r="Y126">
            <v>112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  <cell r="E127" t="str">
            <v>MARKETING E COMUNICAZIONE D'AZIENDA</v>
          </cell>
          <cell r="F127">
            <v>236</v>
          </cell>
          <cell r="G127">
            <v>203</v>
          </cell>
          <cell r="H127">
            <v>23</v>
          </cell>
          <cell r="I127">
            <v>7</v>
          </cell>
          <cell r="J127">
            <v>469</v>
          </cell>
          <cell r="K127">
            <v>240</v>
          </cell>
          <cell r="L127">
            <v>178</v>
          </cell>
          <cell r="M127">
            <v>20</v>
          </cell>
          <cell r="N127">
            <v>8</v>
          </cell>
          <cell r="O127">
            <v>446</v>
          </cell>
          <cell r="P127">
            <v>198</v>
          </cell>
          <cell r="Q127">
            <v>172</v>
          </cell>
          <cell r="R127">
            <v>10</v>
          </cell>
          <cell r="S127">
            <v>14</v>
          </cell>
          <cell r="T127">
            <v>394</v>
          </cell>
          <cell r="U127">
            <v>228</v>
          </cell>
          <cell r="V127">
            <v>140</v>
          </cell>
          <cell r="W127">
            <v>22</v>
          </cell>
          <cell r="X127">
            <v>10</v>
          </cell>
          <cell r="Y127">
            <v>400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  <cell r="E128" t="str">
            <v>CONSULENZA PROFESSIONALE PER LE AZIENDE</v>
          </cell>
          <cell r="F128">
            <v>35</v>
          </cell>
          <cell r="G128">
            <v>74</v>
          </cell>
          <cell r="H128">
            <v>2</v>
          </cell>
          <cell r="I128">
            <v>3</v>
          </cell>
          <cell r="J128">
            <v>114</v>
          </cell>
          <cell r="K128">
            <v>55</v>
          </cell>
          <cell r="L128">
            <v>56</v>
          </cell>
          <cell r="M128">
            <v>0</v>
          </cell>
          <cell r="N128">
            <v>2</v>
          </cell>
          <cell r="O128">
            <v>113</v>
          </cell>
          <cell r="P128">
            <v>44</v>
          </cell>
          <cell r="Q128">
            <v>70</v>
          </cell>
          <cell r="R128">
            <v>1</v>
          </cell>
          <cell r="S128">
            <v>2</v>
          </cell>
          <cell r="T128">
            <v>117</v>
          </cell>
          <cell r="U128">
            <v>50</v>
          </cell>
          <cell r="V128">
            <v>48</v>
          </cell>
          <cell r="W128">
            <v>1</v>
          </cell>
          <cell r="X128">
            <v>5</v>
          </cell>
          <cell r="Y128">
            <v>104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  <cell r="E129" t="str">
            <v>ECONOMIA DEGLI INTERMEDIARI E DEI MERCATI FINANZIARI</v>
          </cell>
          <cell r="F129">
            <v>24</v>
          </cell>
          <cell r="G129">
            <v>37</v>
          </cell>
          <cell r="H129">
            <v>0</v>
          </cell>
          <cell r="I129">
            <v>0</v>
          </cell>
          <cell r="J129">
            <v>61</v>
          </cell>
          <cell r="K129">
            <v>18</v>
          </cell>
          <cell r="L129">
            <v>17</v>
          </cell>
          <cell r="M129">
            <v>0</v>
          </cell>
          <cell r="N129">
            <v>1</v>
          </cell>
          <cell r="O129">
            <v>36</v>
          </cell>
          <cell r="P129" t="str">
            <v>-</v>
          </cell>
          <cell r="Q129" t="str">
            <v>-</v>
          </cell>
          <cell r="R129" t="str">
            <v>-</v>
          </cell>
          <cell r="S129" t="str">
            <v>-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  <cell r="E130" t="str">
            <v>ECONOMIA E GESTIONE DELLE AZIENDE E DEI SERVIZI TURISTICI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</v>
          </cell>
          <cell r="Q130">
            <v>6</v>
          </cell>
          <cell r="R130">
            <v>4</v>
          </cell>
          <cell r="S130">
            <v>1</v>
          </cell>
          <cell r="T130">
            <v>16</v>
          </cell>
          <cell r="U130">
            <v>12</v>
          </cell>
          <cell r="V130">
            <v>5</v>
          </cell>
          <cell r="W130">
            <v>0</v>
          </cell>
          <cell r="X130">
            <v>6</v>
          </cell>
          <cell r="Y130">
            <v>23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  <cell r="E131" t="str">
            <v>ECONOMIA E MANAGEMENT</v>
          </cell>
          <cell r="F131">
            <v>83</v>
          </cell>
          <cell r="G131">
            <v>82</v>
          </cell>
          <cell r="H131">
            <v>1</v>
          </cell>
          <cell r="I131">
            <v>9</v>
          </cell>
          <cell r="J131">
            <v>175</v>
          </cell>
          <cell r="K131">
            <v>48</v>
          </cell>
          <cell r="L131">
            <v>64</v>
          </cell>
          <cell r="M131">
            <v>2</v>
          </cell>
          <cell r="N131">
            <v>7</v>
          </cell>
          <cell r="O131">
            <v>121</v>
          </cell>
          <cell r="P131">
            <v>58</v>
          </cell>
          <cell r="Q131">
            <v>58</v>
          </cell>
          <cell r="R131">
            <v>2</v>
          </cell>
          <cell r="S131">
            <v>6</v>
          </cell>
          <cell r="T131">
            <v>124</v>
          </cell>
          <cell r="U131">
            <v>92</v>
          </cell>
          <cell r="V131">
            <v>57</v>
          </cell>
          <cell r="W131">
            <v>1</v>
          </cell>
          <cell r="X131">
            <v>3</v>
          </cell>
          <cell r="Y131">
            <v>153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  <cell r="E132" t="str">
            <v>MARKETING</v>
          </cell>
          <cell r="F132">
            <v>40</v>
          </cell>
          <cell r="G132">
            <v>34</v>
          </cell>
          <cell r="H132">
            <v>2</v>
          </cell>
          <cell r="I132">
            <v>6</v>
          </cell>
          <cell r="J132">
            <v>82</v>
          </cell>
          <cell r="K132">
            <v>49</v>
          </cell>
          <cell r="L132">
            <v>25</v>
          </cell>
          <cell r="M132">
            <v>2</v>
          </cell>
          <cell r="N132">
            <v>5</v>
          </cell>
          <cell r="O132">
            <v>81</v>
          </cell>
          <cell r="P132">
            <v>33</v>
          </cell>
          <cell r="Q132">
            <v>27</v>
          </cell>
          <cell r="R132">
            <v>1</v>
          </cell>
          <cell r="S132">
            <v>4</v>
          </cell>
          <cell r="T132">
            <v>65</v>
          </cell>
          <cell r="U132">
            <v>36</v>
          </cell>
          <cell r="V132">
            <v>22</v>
          </cell>
          <cell r="W132">
            <v>5</v>
          </cell>
          <cell r="X132">
            <v>3</v>
          </cell>
          <cell r="Y132">
            <v>66</v>
          </cell>
        </row>
        <row r="134">
          <cell r="F134">
            <v>9641</v>
          </cell>
          <cell r="G134">
            <v>3373</v>
          </cell>
          <cell r="H134">
            <v>673</v>
          </cell>
          <cell r="I134">
            <v>292</v>
          </cell>
          <cell r="J134">
            <v>13979</v>
          </cell>
          <cell r="K134">
            <v>9271</v>
          </cell>
          <cell r="L134">
            <v>3133</v>
          </cell>
          <cell r="M134">
            <v>606</v>
          </cell>
          <cell r="N134">
            <v>327</v>
          </cell>
          <cell r="O134">
            <v>13337</v>
          </cell>
          <cell r="P134">
            <v>8607</v>
          </cell>
          <cell r="Q134">
            <v>3226</v>
          </cell>
          <cell r="R134">
            <v>513</v>
          </cell>
          <cell r="S134">
            <v>488</v>
          </cell>
          <cell r="T134">
            <v>12834</v>
          </cell>
          <cell r="U134">
            <v>8013</v>
          </cell>
          <cell r="V134">
            <v>2835</v>
          </cell>
          <cell r="W134">
            <v>649</v>
          </cell>
          <cell r="X134">
            <v>894</v>
          </cell>
          <cell r="Y134">
            <v>12391</v>
          </cell>
        </row>
        <row r="135">
          <cell r="F135">
            <v>68.96773732026611</v>
          </cell>
          <cell r="G135">
            <v>24.129050718935545</v>
          </cell>
          <cell r="H135">
            <v>4.81436440374848</v>
          </cell>
          <cell r="I135">
            <v>2.0888475570498604</v>
          </cell>
          <cell r="J135">
            <v>100</v>
          </cell>
          <cell r="K135">
            <v>69.51338381944964</v>
          </cell>
          <cell r="L135">
            <v>23.491039964009897</v>
          </cell>
          <cell r="M135">
            <v>4.54375046862113</v>
          </cell>
          <cell r="N135">
            <v>2.451825747919322</v>
          </cell>
          <cell r="O135">
            <v>100</v>
          </cell>
          <cell r="P135">
            <v>67.06404862085087</v>
          </cell>
          <cell r="Q135">
            <v>25.136356552906342</v>
          </cell>
          <cell r="R135">
            <v>3.997194950911641</v>
          </cell>
          <cell r="S135">
            <v>3.8023998753311514</v>
          </cell>
          <cell r="T135">
            <v>100</v>
          </cell>
          <cell r="U135">
            <v>64.66790412396094</v>
          </cell>
          <cell r="V135">
            <v>22.879509321281574</v>
          </cell>
          <cell r="W135">
            <v>5.237672504236946</v>
          </cell>
          <cell r="X135">
            <v>7.214914050520539</v>
          </cell>
          <cell r="Y135">
            <v>100</v>
          </cell>
        </row>
      </sheetData>
      <sheetData sheetId="6">
        <row r="4">
          <cell r="B4">
            <v>7742</v>
          </cell>
          <cell r="C4" t="str">
            <v>Laurea</v>
          </cell>
          <cell r="D4" t="str">
            <v>SI</v>
          </cell>
          <cell r="E4" t="str">
            <v>SCIENZE BIOLOGICHE</v>
          </cell>
          <cell r="F4">
            <v>26</v>
          </cell>
          <cell r="G4">
            <v>108</v>
          </cell>
          <cell r="H4">
            <v>51</v>
          </cell>
          <cell r="I4">
            <v>0</v>
          </cell>
          <cell r="J4">
            <v>185</v>
          </cell>
          <cell r="K4">
            <v>56</v>
          </cell>
          <cell r="L4">
            <v>125</v>
          </cell>
          <cell r="M4">
            <v>31</v>
          </cell>
          <cell r="N4">
            <v>0</v>
          </cell>
          <cell r="O4">
            <v>212</v>
          </cell>
          <cell r="P4">
            <v>43</v>
          </cell>
          <cell r="Q4">
            <v>110</v>
          </cell>
          <cell r="R4">
            <v>37</v>
          </cell>
          <cell r="S4">
            <v>0</v>
          </cell>
          <cell r="T4">
            <v>190</v>
          </cell>
          <cell r="U4">
            <v>40</v>
          </cell>
          <cell r="V4">
            <v>125</v>
          </cell>
          <cell r="W4">
            <v>37</v>
          </cell>
          <cell r="X4">
            <v>0</v>
          </cell>
          <cell r="Y4">
            <v>202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  <cell r="E5" t="str">
            <v>SCIENZE DELLA NATURA</v>
          </cell>
          <cell r="F5">
            <v>101</v>
          </cell>
          <cell r="G5">
            <v>63</v>
          </cell>
          <cell r="H5">
            <v>11</v>
          </cell>
          <cell r="I5">
            <v>0</v>
          </cell>
          <cell r="J5">
            <v>175</v>
          </cell>
          <cell r="K5">
            <v>92</v>
          </cell>
          <cell r="L5">
            <v>40</v>
          </cell>
          <cell r="M5">
            <v>7</v>
          </cell>
          <cell r="N5">
            <v>0</v>
          </cell>
          <cell r="O5">
            <v>139</v>
          </cell>
          <cell r="P5">
            <v>16</v>
          </cell>
          <cell r="Q5">
            <v>4</v>
          </cell>
          <cell r="R5">
            <v>6</v>
          </cell>
          <cell r="S5">
            <v>0</v>
          </cell>
          <cell r="T5">
            <v>26</v>
          </cell>
          <cell r="U5">
            <v>95</v>
          </cell>
          <cell r="V5">
            <v>38</v>
          </cell>
          <cell r="W5">
            <v>1</v>
          </cell>
          <cell r="X5">
            <v>0</v>
          </cell>
          <cell r="Y5">
            <v>134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  <cell r="E6" t="str">
            <v>BIOLOGIA AMBIENTALE</v>
          </cell>
          <cell r="F6">
            <v>5</v>
          </cell>
          <cell r="G6">
            <v>4</v>
          </cell>
          <cell r="H6">
            <v>1</v>
          </cell>
          <cell r="I6">
            <v>0</v>
          </cell>
          <cell r="J6">
            <v>10</v>
          </cell>
          <cell r="K6">
            <v>3</v>
          </cell>
          <cell r="L6">
            <v>7</v>
          </cell>
          <cell r="M6">
            <v>2</v>
          </cell>
          <cell r="N6">
            <v>0</v>
          </cell>
          <cell r="O6">
            <v>12</v>
          </cell>
          <cell r="P6">
            <v>2</v>
          </cell>
          <cell r="Q6">
            <v>5</v>
          </cell>
          <cell r="R6">
            <v>4</v>
          </cell>
          <cell r="S6">
            <v>0</v>
          </cell>
          <cell r="T6">
            <v>11</v>
          </cell>
          <cell r="U6">
            <v>5</v>
          </cell>
          <cell r="V6">
            <v>10</v>
          </cell>
          <cell r="W6">
            <v>3</v>
          </cell>
          <cell r="X6">
            <v>0</v>
          </cell>
          <cell r="Y6">
            <v>18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  <cell r="E7" t="str">
            <v>SCIENZE DELLA NATURA</v>
          </cell>
          <cell r="F7">
            <v>6</v>
          </cell>
          <cell r="G7">
            <v>4</v>
          </cell>
          <cell r="H7">
            <v>1</v>
          </cell>
          <cell r="I7">
            <v>0</v>
          </cell>
          <cell r="J7">
            <v>11</v>
          </cell>
          <cell r="K7">
            <v>1</v>
          </cell>
          <cell r="L7">
            <v>3</v>
          </cell>
          <cell r="M7">
            <v>1</v>
          </cell>
          <cell r="N7">
            <v>0</v>
          </cell>
          <cell r="O7">
            <v>5</v>
          </cell>
          <cell r="P7">
            <v>3</v>
          </cell>
          <cell r="Q7">
            <v>1</v>
          </cell>
          <cell r="R7">
            <v>3</v>
          </cell>
          <cell r="S7">
            <v>0</v>
          </cell>
          <cell r="T7">
            <v>7</v>
          </cell>
          <cell r="U7">
            <v>2</v>
          </cell>
          <cell r="V7">
            <v>1</v>
          </cell>
          <cell r="W7">
            <v>0</v>
          </cell>
          <cell r="X7">
            <v>0</v>
          </cell>
          <cell r="Y7">
            <v>3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  <cell r="E8" t="str">
            <v>BIOTECNOLOGIE MEDICHE E FARMACEUTICHE</v>
          </cell>
          <cell r="F8">
            <v>1</v>
          </cell>
          <cell r="G8">
            <v>29</v>
          </cell>
          <cell r="H8">
            <v>31</v>
          </cell>
          <cell r="I8">
            <v>0</v>
          </cell>
          <cell r="J8">
            <v>61</v>
          </cell>
          <cell r="K8">
            <v>0</v>
          </cell>
          <cell r="L8">
            <v>35</v>
          </cell>
          <cell r="M8">
            <v>38</v>
          </cell>
          <cell r="N8">
            <v>0</v>
          </cell>
          <cell r="O8">
            <v>73</v>
          </cell>
          <cell r="P8">
            <v>1</v>
          </cell>
          <cell r="Q8">
            <v>36</v>
          </cell>
          <cell r="R8">
            <v>32</v>
          </cell>
          <cell r="S8">
            <v>0</v>
          </cell>
          <cell r="T8">
            <v>69</v>
          </cell>
          <cell r="U8">
            <v>0</v>
          </cell>
          <cell r="V8">
            <v>28</v>
          </cell>
          <cell r="W8">
            <v>45</v>
          </cell>
          <cell r="X8">
            <v>0</v>
          </cell>
          <cell r="Y8">
            <v>73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  <cell r="E9" t="str">
            <v>BIOTECNOLOGIE PER L'INNOVAZIONE DI PROCESSI E DI PRODOTTI</v>
          </cell>
          <cell r="F9">
            <v>30</v>
          </cell>
          <cell r="G9">
            <v>52</v>
          </cell>
          <cell r="H9">
            <v>12</v>
          </cell>
          <cell r="I9">
            <v>1</v>
          </cell>
          <cell r="J9">
            <v>95</v>
          </cell>
          <cell r="K9">
            <v>31</v>
          </cell>
          <cell r="L9">
            <v>56</v>
          </cell>
          <cell r="M9">
            <v>10</v>
          </cell>
          <cell r="N9">
            <v>0</v>
          </cell>
          <cell r="O9">
            <v>97</v>
          </cell>
          <cell r="P9">
            <v>36</v>
          </cell>
          <cell r="Q9">
            <v>42</v>
          </cell>
          <cell r="R9">
            <v>3</v>
          </cell>
          <cell r="S9">
            <v>0</v>
          </cell>
          <cell r="T9">
            <v>81</v>
          </cell>
          <cell r="U9">
            <v>10</v>
          </cell>
          <cell r="V9">
            <v>37</v>
          </cell>
          <cell r="W9">
            <v>19</v>
          </cell>
          <cell r="X9">
            <v>1</v>
          </cell>
          <cell r="Y9">
            <v>67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  <cell r="E10" t="str">
            <v>BIOLOGIA CELLULARE E MOLECOLARE</v>
          </cell>
          <cell r="F10">
            <v>3</v>
          </cell>
          <cell r="G10">
            <v>13</v>
          </cell>
          <cell r="H10">
            <v>10</v>
          </cell>
          <cell r="I10">
            <v>1</v>
          </cell>
          <cell r="J10">
            <v>27</v>
          </cell>
          <cell r="K10">
            <v>5</v>
          </cell>
          <cell r="L10">
            <v>19</v>
          </cell>
          <cell r="M10">
            <v>6</v>
          </cell>
          <cell r="N10">
            <v>0</v>
          </cell>
          <cell r="O10">
            <v>30</v>
          </cell>
          <cell r="P10">
            <v>6</v>
          </cell>
          <cell r="Q10">
            <v>14</v>
          </cell>
          <cell r="R10">
            <v>4</v>
          </cell>
          <cell r="S10">
            <v>1</v>
          </cell>
          <cell r="T10">
            <v>25</v>
          </cell>
          <cell r="U10">
            <v>4</v>
          </cell>
          <cell r="V10">
            <v>16</v>
          </cell>
          <cell r="W10">
            <v>4</v>
          </cell>
          <cell r="X10">
            <v>0</v>
          </cell>
          <cell r="Y10">
            <v>24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  <cell r="E11" t="str">
            <v>BIOTECNOLOGIE INDUSTRIALI ED AMBIENTALI</v>
          </cell>
          <cell r="F11">
            <v>1</v>
          </cell>
          <cell r="G11">
            <v>14</v>
          </cell>
          <cell r="H11">
            <v>3</v>
          </cell>
          <cell r="I11">
            <v>0</v>
          </cell>
          <cell r="J11">
            <v>18</v>
          </cell>
          <cell r="K11">
            <v>1</v>
          </cell>
          <cell r="L11">
            <v>5</v>
          </cell>
          <cell r="M11">
            <v>4</v>
          </cell>
          <cell r="N11">
            <v>1</v>
          </cell>
          <cell r="O11">
            <v>11</v>
          </cell>
          <cell r="P11">
            <v>0</v>
          </cell>
          <cell r="Q11">
            <v>2</v>
          </cell>
          <cell r="R11">
            <v>5</v>
          </cell>
          <cell r="S11">
            <v>0</v>
          </cell>
          <cell r="T11">
            <v>7</v>
          </cell>
          <cell r="U11">
            <v>1</v>
          </cell>
          <cell r="V11">
            <v>3</v>
          </cell>
          <cell r="W11">
            <v>0</v>
          </cell>
          <cell r="X11">
            <v>0</v>
          </cell>
          <cell r="Y11">
            <v>4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  <cell r="E12" t="str">
            <v>BIOTECNOLOGIE MEDICHE E MEDICINA MOLECOLARE</v>
          </cell>
          <cell r="F12">
            <v>1</v>
          </cell>
          <cell r="G12">
            <v>10</v>
          </cell>
          <cell r="H12">
            <v>21</v>
          </cell>
          <cell r="I12">
            <v>0</v>
          </cell>
          <cell r="J12">
            <v>32</v>
          </cell>
          <cell r="K12">
            <v>0</v>
          </cell>
          <cell r="L12">
            <v>11</v>
          </cell>
          <cell r="M12">
            <v>13</v>
          </cell>
          <cell r="N12">
            <v>0</v>
          </cell>
          <cell r="O12">
            <v>24</v>
          </cell>
          <cell r="P12">
            <v>2</v>
          </cell>
          <cell r="Q12">
            <v>13</v>
          </cell>
          <cell r="R12">
            <v>15</v>
          </cell>
          <cell r="S12">
            <v>0</v>
          </cell>
          <cell r="T12">
            <v>30</v>
          </cell>
          <cell r="U12">
            <v>3</v>
          </cell>
          <cell r="V12">
            <v>13</v>
          </cell>
          <cell r="W12">
            <v>12</v>
          </cell>
          <cell r="X12">
            <v>0</v>
          </cell>
          <cell r="Y12">
            <v>28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  <cell r="E13" t="str">
            <v>SCIENZE BIOSANITARIE</v>
          </cell>
          <cell r="F13">
            <v>13</v>
          </cell>
          <cell r="G13">
            <v>41</v>
          </cell>
          <cell r="H13">
            <v>19</v>
          </cell>
          <cell r="I13">
            <v>3</v>
          </cell>
          <cell r="J13">
            <v>76</v>
          </cell>
          <cell r="K13">
            <v>15</v>
          </cell>
          <cell r="L13">
            <v>38</v>
          </cell>
          <cell r="M13">
            <v>17</v>
          </cell>
          <cell r="N13">
            <v>2</v>
          </cell>
          <cell r="O13">
            <v>72</v>
          </cell>
          <cell r="P13">
            <v>9</v>
          </cell>
          <cell r="Q13">
            <v>35</v>
          </cell>
          <cell r="R13">
            <v>17</v>
          </cell>
          <cell r="S13">
            <v>5</v>
          </cell>
          <cell r="T13">
            <v>66</v>
          </cell>
          <cell r="U13">
            <v>17</v>
          </cell>
          <cell r="V13">
            <v>37</v>
          </cell>
          <cell r="W13">
            <v>15</v>
          </cell>
          <cell r="X13">
            <v>1</v>
          </cell>
          <cell r="Y13">
            <v>70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  <cell r="E14" t="str">
            <v>CHIMICA</v>
          </cell>
          <cell r="F14">
            <v>13</v>
          </cell>
          <cell r="G14">
            <v>29</v>
          </cell>
          <cell r="H14">
            <v>13</v>
          </cell>
          <cell r="I14">
            <v>0</v>
          </cell>
          <cell r="J14">
            <v>55</v>
          </cell>
          <cell r="K14">
            <v>22</v>
          </cell>
          <cell r="L14">
            <v>23</v>
          </cell>
          <cell r="M14">
            <v>10</v>
          </cell>
          <cell r="N14">
            <v>0</v>
          </cell>
          <cell r="O14">
            <v>55</v>
          </cell>
          <cell r="P14">
            <v>14</v>
          </cell>
          <cell r="Q14">
            <v>48</v>
          </cell>
          <cell r="R14">
            <v>13</v>
          </cell>
          <cell r="S14">
            <v>0</v>
          </cell>
          <cell r="T14">
            <v>75</v>
          </cell>
          <cell r="U14">
            <v>31</v>
          </cell>
          <cell r="V14">
            <v>31</v>
          </cell>
          <cell r="W14">
            <v>15</v>
          </cell>
          <cell r="X14">
            <v>1</v>
          </cell>
          <cell r="Y14">
            <v>78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  <cell r="E15" t="str">
            <v>SCIENZE AMBIENTALI</v>
          </cell>
          <cell r="F15">
            <v>33</v>
          </cell>
          <cell r="G15">
            <v>18</v>
          </cell>
          <cell r="H15">
            <v>2</v>
          </cell>
          <cell r="I15">
            <v>0</v>
          </cell>
          <cell r="J15">
            <v>53</v>
          </cell>
          <cell r="K15">
            <v>33</v>
          </cell>
          <cell r="L15">
            <v>12</v>
          </cell>
          <cell r="M15">
            <v>3</v>
          </cell>
          <cell r="N15">
            <v>0</v>
          </cell>
          <cell r="O15">
            <v>48</v>
          </cell>
          <cell r="P15">
            <v>24</v>
          </cell>
          <cell r="Q15">
            <v>22</v>
          </cell>
          <cell r="R15">
            <v>1</v>
          </cell>
          <cell r="S15">
            <v>0</v>
          </cell>
          <cell r="T15">
            <v>47</v>
          </cell>
          <cell r="U15">
            <v>22</v>
          </cell>
          <cell r="V15">
            <v>8</v>
          </cell>
          <cell r="W15">
            <v>3</v>
          </cell>
          <cell r="X15">
            <v>0</v>
          </cell>
          <cell r="Y15">
            <v>33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  <cell r="E16" t="str">
            <v>SCIENZA E TECNOLOGIA DEI MATERIALI</v>
          </cell>
          <cell r="F16">
            <v>1</v>
          </cell>
          <cell r="G16">
            <v>6</v>
          </cell>
          <cell r="H16">
            <v>2</v>
          </cell>
          <cell r="I16">
            <v>0</v>
          </cell>
          <cell r="J16">
            <v>9</v>
          </cell>
          <cell r="K16">
            <v>1</v>
          </cell>
          <cell r="L16">
            <v>5</v>
          </cell>
          <cell r="M16">
            <v>4</v>
          </cell>
          <cell r="N16">
            <v>0</v>
          </cell>
          <cell r="O16">
            <v>10</v>
          </cell>
          <cell r="P16">
            <v>2</v>
          </cell>
          <cell r="Q16">
            <v>0</v>
          </cell>
          <cell r="R16">
            <v>0</v>
          </cell>
          <cell r="S16">
            <v>0</v>
          </cell>
          <cell r="T16">
            <v>2</v>
          </cell>
          <cell r="U16">
            <v>2</v>
          </cell>
          <cell r="V16">
            <v>3</v>
          </cell>
          <cell r="W16">
            <v>4</v>
          </cell>
          <cell r="X16">
            <v>0</v>
          </cell>
          <cell r="Y16">
            <v>9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  <cell r="E17" t="str">
            <v>SCIENZE CHIMICHE</v>
          </cell>
          <cell r="F17">
            <v>5</v>
          </cell>
          <cell r="G17">
            <v>9</v>
          </cell>
          <cell r="H17">
            <v>19</v>
          </cell>
          <cell r="I17">
            <v>0</v>
          </cell>
          <cell r="J17">
            <v>33</v>
          </cell>
          <cell r="K17">
            <v>6</v>
          </cell>
          <cell r="L17">
            <v>12</v>
          </cell>
          <cell r="M17">
            <v>7</v>
          </cell>
          <cell r="N17">
            <v>0</v>
          </cell>
          <cell r="O17">
            <v>25</v>
          </cell>
          <cell r="P17">
            <v>2</v>
          </cell>
          <cell r="Q17">
            <v>13</v>
          </cell>
          <cell r="R17">
            <v>10</v>
          </cell>
          <cell r="S17">
            <v>0</v>
          </cell>
          <cell r="T17">
            <v>25</v>
          </cell>
          <cell r="U17">
            <v>5</v>
          </cell>
          <cell r="V17">
            <v>14</v>
          </cell>
          <cell r="W17">
            <v>3</v>
          </cell>
          <cell r="X17">
            <v>0</v>
          </cell>
          <cell r="Y17">
            <v>22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  <cell r="E18" t="str">
            <v>SCIENZE E TECNOLOGIE ERBORISTICHE E DEI PRODOTTI PER LA SALUTE </v>
          </cell>
          <cell r="F18">
            <v>14</v>
          </cell>
          <cell r="G18">
            <v>10</v>
          </cell>
          <cell r="H18">
            <v>1</v>
          </cell>
          <cell r="I18">
            <v>0</v>
          </cell>
          <cell r="J18">
            <v>25</v>
          </cell>
          <cell r="K18">
            <v>20</v>
          </cell>
          <cell r="L18">
            <v>12</v>
          </cell>
          <cell r="M18">
            <v>1</v>
          </cell>
          <cell r="N18">
            <v>0</v>
          </cell>
          <cell r="O18">
            <v>33</v>
          </cell>
          <cell r="P18">
            <v>36</v>
          </cell>
          <cell r="Q18">
            <v>20</v>
          </cell>
          <cell r="R18">
            <v>0</v>
          </cell>
          <cell r="S18">
            <v>1</v>
          </cell>
          <cell r="T18">
            <v>57</v>
          </cell>
          <cell r="U18">
            <v>19.999999999999993</v>
          </cell>
          <cell r="V18">
            <v>16</v>
          </cell>
          <cell r="W18">
            <v>3</v>
          </cell>
          <cell r="X18">
            <v>1</v>
          </cell>
          <cell r="Y18">
            <v>39.99999999999999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  <cell r="E19" t="str">
            <v>CHIMICA E TECNOLOGIA FARMACEUTICHE </v>
          </cell>
          <cell r="F19">
            <v>24</v>
          </cell>
          <cell r="G19">
            <v>58</v>
          </cell>
          <cell r="H19">
            <v>31</v>
          </cell>
          <cell r="I19">
            <v>0</v>
          </cell>
          <cell r="J19">
            <v>113</v>
          </cell>
          <cell r="K19">
            <v>13</v>
          </cell>
          <cell r="L19">
            <v>66</v>
          </cell>
          <cell r="M19">
            <v>45</v>
          </cell>
          <cell r="N19">
            <v>0</v>
          </cell>
          <cell r="O19">
            <v>124</v>
          </cell>
          <cell r="P19">
            <v>9</v>
          </cell>
          <cell r="Q19">
            <v>47</v>
          </cell>
          <cell r="R19">
            <v>41</v>
          </cell>
          <cell r="S19">
            <v>0</v>
          </cell>
          <cell r="T19">
            <v>97</v>
          </cell>
          <cell r="U19">
            <v>7</v>
          </cell>
          <cell r="V19">
            <v>54</v>
          </cell>
          <cell r="W19">
            <v>35</v>
          </cell>
          <cell r="X19">
            <v>0</v>
          </cell>
          <cell r="Y19">
            <v>96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  <cell r="E20" t="str">
            <v>FARMACIA</v>
          </cell>
          <cell r="F20">
            <v>48</v>
          </cell>
          <cell r="G20">
            <v>157</v>
          </cell>
          <cell r="H20">
            <v>81</v>
          </cell>
          <cell r="I20">
            <v>0</v>
          </cell>
          <cell r="J20">
            <v>286</v>
          </cell>
          <cell r="K20">
            <v>64</v>
          </cell>
          <cell r="L20">
            <v>192</v>
          </cell>
          <cell r="M20">
            <v>43</v>
          </cell>
          <cell r="N20">
            <v>0</v>
          </cell>
          <cell r="O20">
            <v>299</v>
          </cell>
          <cell r="P20">
            <v>57</v>
          </cell>
          <cell r="Q20">
            <v>184</v>
          </cell>
          <cell r="R20">
            <v>57</v>
          </cell>
          <cell r="S20">
            <v>0</v>
          </cell>
          <cell r="T20">
            <v>298</v>
          </cell>
          <cell r="U20">
            <v>88</v>
          </cell>
          <cell r="V20">
            <v>158</v>
          </cell>
          <cell r="W20">
            <v>39</v>
          </cell>
          <cell r="X20">
            <v>2</v>
          </cell>
          <cell r="Y20">
            <v>287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  <cell r="E21" t="str">
            <v>FILOSOFIA</v>
          </cell>
          <cell r="F21">
            <v>68</v>
          </cell>
          <cell r="G21">
            <v>47</v>
          </cell>
          <cell r="H21">
            <v>17</v>
          </cell>
          <cell r="I21">
            <v>0</v>
          </cell>
          <cell r="J21">
            <v>132</v>
          </cell>
          <cell r="K21">
            <v>56</v>
          </cell>
          <cell r="L21">
            <v>42</v>
          </cell>
          <cell r="M21">
            <v>10</v>
          </cell>
          <cell r="N21">
            <v>0</v>
          </cell>
          <cell r="O21">
            <v>108</v>
          </cell>
          <cell r="P21">
            <v>51</v>
          </cell>
          <cell r="Q21">
            <v>48</v>
          </cell>
          <cell r="R21">
            <v>9</v>
          </cell>
          <cell r="S21">
            <v>0</v>
          </cell>
          <cell r="T21">
            <v>108</v>
          </cell>
          <cell r="U21">
            <v>40</v>
          </cell>
          <cell r="V21">
            <v>47</v>
          </cell>
          <cell r="W21">
            <v>12</v>
          </cell>
          <cell r="X21">
            <v>2</v>
          </cell>
          <cell r="Y21">
            <v>101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  <cell r="E22" t="str">
            <v>STORIA E SCIENZE SOCIALI</v>
          </cell>
          <cell r="F22">
            <v>60</v>
          </cell>
          <cell r="G22">
            <v>33</v>
          </cell>
          <cell r="H22">
            <v>7</v>
          </cell>
          <cell r="I22">
            <v>0</v>
          </cell>
          <cell r="J22">
            <v>100</v>
          </cell>
          <cell r="K22">
            <v>53</v>
          </cell>
          <cell r="L22">
            <v>23</v>
          </cell>
          <cell r="M22">
            <v>4</v>
          </cell>
          <cell r="N22">
            <v>0</v>
          </cell>
          <cell r="O22">
            <v>80</v>
          </cell>
          <cell r="P22">
            <v>54</v>
          </cell>
          <cell r="Q22">
            <v>26</v>
          </cell>
          <cell r="R22">
            <v>5</v>
          </cell>
          <cell r="S22">
            <v>2</v>
          </cell>
          <cell r="T22">
            <v>87</v>
          </cell>
          <cell r="U22">
            <v>37</v>
          </cell>
          <cell r="V22">
            <v>24</v>
          </cell>
          <cell r="W22">
            <v>4</v>
          </cell>
          <cell r="X22">
            <v>0</v>
          </cell>
          <cell r="Y22">
            <v>65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  <cell r="E23" t="str">
            <v>BENI ARCHIVISTICI E LIBRARI</v>
          </cell>
          <cell r="F23">
            <v>5</v>
          </cell>
          <cell r="G23">
            <v>6</v>
          </cell>
          <cell r="H23">
            <v>0</v>
          </cell>
          <cell r="I23">
            <v>0</v>
          </cell>
          <cell r="J23">
            <v>11</v>
          </cell>
          <cell r="K23">
            <v>3</v>
          </cell>
          <cell r="L23">
            <v>2</v>
          </cell>
          <cell r="M23">
            <v>1</v>
          </cell>
          <cell r="N23">
            <v>0</v>
          </cell>
          <cell r="O23">
            <v>6</v>
          </cell>
          <cell r="P23" t="str">
            <v>-</v>
          </cell>
          <cell r="Q23" t="str">
            <v>-</v>
          </cell>
          <cell r="R23" t="str">
            <v>-</v>
          </cell>
          <cell r="S23" t="str">
            <v>-</v>
          </cell>
          <cell r="T23" t="str">
            <v>-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  <cell r="E24" t="str">
            <v>SCIENZE FILOSOFICHE</v>
          </cell>
          <cell r="F24">
            <v>24</v>
          </cell>
          <cell r="G24">
            <v>23</v>
          </cell>
          <cell r="H24">
            <v>19</v>
          </cell>
          <cell r="I24">
            <v>1</v>
          </cell>
          <cell r="J24">
            <v>67</v>
          </cell>
          <cell r="K24">
            <v>20</v>
          </cell>
          <cell r="L24">
            <v>19</v>
          </cell>
          <cell r="M24">
            <v>9</v>
          </cell>
          <cell r="N24">
            <v>0</v>
          </cell>
          <cell r="O24">
            <v>48</v>
          </cell>
          <cell r="P24">
            <v>15</v>
          </cell>
          <cell r="Q24">
            <v>18</v>
          </cell>
          <cell r="R24">
            <v>8</v>
          </cell>
          <cell r="S24">
            <v>1</v>
          </cell>
          <cell r="T24">
            <v>42</v>
          </cell>
          <cell r="U24">
            <v>12</v>
          </cell>
          <cell r="V24">
            <v>9</v>
          </cell>
          <cell r="W24">
            <v>11</v>
          </cell>
          <cell r="X24">
            <v>1</v>
          </cell>
          <cell r="Y24">
            <v>33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  <cell r="E25" t="str">
            <v>SCIENZE STORICHE</v>
          </cell>
          <cell r="F25">
            <v>17</v>
          </cell>
          <cell r="G25">
            <v>8</v>
          </cell>
          <cell r="H25">
            <v>3</v>
          </cell>
          <cell r="I25">
            <v>1</v>
          </cell>
          <cell r="J25">
            <v>29</v>
          </cell>
          <cell r="K25">
            <v>6</v>
          </cell>
          <cell r="L25">
            <v>11</v>
          </cell>
          <cell r="M25">
            <v>5</v>
          </cell>
          <cell r="N25">
            <v>2</v>
          </cell>
          <cell r="O25">
            <v>24</v>
          </cell>
          <cell r="P25" t="str">
            <v>-</v>
          </cell>
          <cell r="Q25" t="str">
            <v>-</v>
          </cell>
          <cell r="R25" t="str">
            <v>-</v>
          </cell>
          <cell r="S25" t="str">
            <v>-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  <cell r="E26" t="str">
            <v>SCIENZE STORICHE E DELLA DOCUMENTAZIONE STORICA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>
            <v>0</v>
          </cell>
          <cell r="P26">
            <v>10</v>
          </cell>
          <cell r="Q26">
            <v>12</v>
          </cell>
          <cell r="R26">
            <v>3</v>
          </cell>
          <cell r="S26">
            <v>2</v>
          </cell>
          <cell r="T26">
            <v>27</v>
          </cell>
          <cell r="U26">
            <v>10</v>
          </cell>
          <cell r="V26">
            <v>8</v>
          </cell>
          <cell r="W26">
            <v>5</v>
          </cell>
          <cell r="X26">
            <v>0</v>
          </cell>
          <cell r="Y26">
            <v>23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  <cell r="E27" t="str">
            <v>SCIENZE DEI SERVIZI GIURIDICI</v>
          </cell>
          <cell r="F27">
            <v>111</v>
          </cell>
          <cell r="G27">
            <v>43</v>
          </cell>
          <cell r="H27">
            <v>3</v>
          </cell>
          <cell r="I27">
            <v>2</v>
          </cell>
          <cell r="J27">
            <v>159</v>
          </cell>
          <cell r="K27">
            <v>92</v>
          </cell>
          <cell r="L27">
            <v>36</v>
          </cell>
          <cell r="M27">
            <v>4</v>
          </cell>
          <cell r="N27">
            <v>0</v>
          </cell>
          <cell r="O27">
            <v>132</v>
          </cell>
          <cell r="P27">
            <v>111</v>
          </cell>
          <cell r="Q27">
            <v>37</v>
          </cell>
          <cell r="R27">
            <v>5</v>
          </cell>
          <cell r="S27">
            <v>0</v>
          </cell>
          <cell r="T27">
            <v>153</v>
          </cell>
          <cell r="U27">
            <v>75</v>
          </cell>
          <cell r="V27">
            <v>24</v>
          </cell>
          <cell r="W27">
            <v>2</v>
          </cell>
          <cell r="X27">
            <v>1</v>
          </cell>
          <cell r="Y27">
            <v>102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  <cell r="E28" t="str">
            <v>SCIENZE DEI SERVIZI GIURIDICI D'IMPRESA</v>
          </cell>
          <cell r="F28">
            <v>52</v>
          </cell>
          <cell r="G28">
            <v>17</v>
          </cell>
          <cell r="H28">
            <v>1</v>
          </cell>
          <cell r="I28">
            <v>0</v>
          </cell>
          <cell r="J28">
            <v>70</v>
          </cell>
          <cell r="K28">
            <v>51</v>
          </cell>
          <cell r="L28">
            <v>21</v>
          </cell>
          <cell r="M28">
            <v>4</v>
          </cell>
          <cell r="N28">
            <v>0</v>
          </cell>
          <cell r="O28">
            <v>76</v>
          </cell>
          <cell r="P28">
            <v>62</v>
          </cell>
          <cell r="Q28">
            <v>30</v>
          </cell>
          <cell r="R28">
            <v>5</v>
          </cell>
          <cell r="S28">
            <v>1</v>
          </cell>
          <cell r="T28">
            <v>98</v>
          </cell>
          <cell r="U28">
            <v>55.000000000000014</v>
          </cell>
          <cell r="V28">
            <v>17</v>
          </cell>
          <cell r="W28">
            <v>1</v>
          </cell>
          <cell r="X28">
            <v>0</v>
          </cell>
          <cell r="Y28">
            <v>73.00000000000001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  <cell r="E29" t="str">
            <v>GIURISPRUDENZA</v>
          </cell>
          <cell r="F29">
            <v>549</v>
          </cell>
          <cell r="G29">
            <v>412</v>
          </cell>
          <cell r="H29">
            <v>106</v>
          </cell>
          <cell r="I29">
            <v>3</v>
          </cell>
          <cell r="J29">
            <v>1070</v>
          </cell>
          <cell r="K29">
            <v>478</v>
          </cell>
          <cell r="L29">
            <v>334</v>
          </cell>
          <cell r="M29">
            <v>77</v>
          </cell>
          <cell r="N29">
            <v>2</v>
          </cell>
          <cell r="O29">
            <v>891</v>
          </cell>
          <cell r="P29">
            <v>405</v>
          </cell>
          <cell r="Q29">
            <v>316</v>
          </cell>
          <cell r="R29">
            <v>89</v>
          </cell>
          <cell r="S29">
            <v>3</v>
          </cell>
          <cell r="T29">
            <v>813</v>
          </cell>
          <cell r="U29">
            <v>303.0000000000001</v>
          </cell>
          <cell r="V29">
            <v>258</v>
          </cell>
          <cell r="W29">
            <v>51</v>
          </cell>
          <cell r="X29">
            <v>4</v>
          </cell>
          <cell r="Y29">
            <v>616.0000000000001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  <cell r="E30" t="str">
            <v>GIURISPRUDENZA (già Giurisprudenza d'impresa)</v>
          </cell>
          <cell r="F30">
            <v>58</v>
          </cell>
          <cell r="G30">
            <v>43</v>
          </cell>
          <cell r="H30">
            <v>10</v>
          </cell>
          <cell r="I30">
            <v>0</v>
          </cell>
          <cell r="J30">
            <v>111</v>
          </cell>
          <cell r="K30">
            <v>40</v>
          </cell>
          <cell r="L30">
            <v>40</v>
          </cell>
          <cell r="M30">
            <v>14</v>
          </cell>
          <cell r="N30">
            <v>0</v>
          </cell>
          <cell r="O30">
            <v>94</v>
          </cell>
          <cell r="P30">
            <v>41</v>
          </cell>
          <cell r="Q30">
            <v>33</v>
          </cell>
          <cell r="R30">
            <v>12</v>
          </cell>
          <cell r="S30">
            <v>2</v>
          </cell>
          <cell r="T30">
            <v>88</v>
          </cell>
          <cell r="U30">
            <v>39</v>
          </cell>
          <cell r="V30">
            <v>39</v>
          </cell>
          <cell r="W30">
            <v>7</v>
          </cell>
          <cell r="X30">
            <v>1</v>
          </cell>
          <cell r="Y30">
            <v>86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  <cell r="E31" t="str">
            <v>INFORMATICA</v>
          </cell>
          <cell r="F31">
            <v>123</v>
          </cell>
          <cell r="G31">
            <v>53</v>
          </cell>
          <cell r="H31">
            <v>11</v>
          </cell>
          <cell r="I31">
            <v>0</v>
          </cell>
          <cell r="J31">
            <v>187</v>
          </cell>
          <cell r="K31">
            <v>94</v>
          </cell>
          <cell r="L31">
            <v>57</v>
          </cell>
          <cell r="M31">
            <v>13</v>
          </cell>
          <cell r="N31">
            <v>1</v>
          </cell>
          <cell r="O31">
            <v>165</v>
          </cell>
          <cell r="P31">
            <v>91</v>
          </cell>
          <cell r="Q31">
            <v>52</v>
          </cell>
          <cell r="R31">
            <v>12</v>
          </cell>
          <cell r="S31">
            <v>5</v>
          </cell>
          <cell r="T31">
            <v>160</v>
          </cell>
          <cell r="U31">
            <v>166</v>
          </cell>
          <cell r="V31">
            <v>81</v>
          </cell>
          <cell r="W31">
            <v>13</v>
          </cell>
          <cell r="X31">
            <v>3</v>
          </cell>
          <cell r="Y31">
            <v>263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  <cell r="E32" t="str">
            <v>INFORMATICA - BRINDISI</v>
          </cell>
          <cell r="F32">
            <v>49</v>
          </cell>
          <cell r="G32">
            <v>23</v>
          </cell>
          <cell r="H32">
            <v>3</v>
          </cell>
          <cell r="I32">
            <v>0</v>
          </cell>
          <cell r="J32">
            <v>75</v>
          </cell>
          <cell r="K32">
            <v>46</v>
          </cell>
          <cell r="L32">
            <v>30</v>
          </cell>
          <cell r="M32">
            <v>4</v>
          </cell>
          <cell r="N32">
            <v>0</v>
          </cell>
          <cell r="O32">
            <v>80</v>
          </cell>
          <cell r="P32">
            <v>36</v>
          </cell>
          <cell r="Q32">
            <v>20</v>
          </cell>
          <cell r="R32">
            <v>1</v>
          </cell>
          <cell r="S32">
            <v>0</v>
          </cell>
          <cell r="T32">
            <v>57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  <cell r="E33" t="str">
            <v>INFORMATICA E COMUNICAZIONE DIGITALE</v>
          </cell>
          <cell r="F33">
            <v>59</v>
          </cell>
          <cell r="G33">
            <v>34</v>
          </cell>
          <cell r="H33">
            <v>9</v>
          </cell>
          <cell r="I33">
            <v>0</v>
          </cell>
          <cell r="J33">
            <v>102</v>
          </cell>
          <cell r="K33">
            <v>87</v>
          </cell>
          <cell r="L33">
            <v>29</v>
          </cell>
          <cell r="M33">
            <v>7</v>
          </cell>
          <cell r="N33">
            <v>1</v>
          </cell>
          <cell r="O33">
            <v>124</v>
          </cell>
          <cell r="P33">
            <v>65</v>
          </cell>
          <cell r="Q33">
            <v>23</v>
          </cell>
          <cell r="R33">
            <v>5</v>
          </cell>
          <cell r="S33">
            <v>0</v>
          </cell>
          <cell r="T33">
            <v>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  <cell r="E34" t="str">
            <v>INFORMATICA E COMUNICAZIONE DIGITALE - TARANTO</v>
          </cell>
          <cell r="F34">
            <v>50</v>
          </cell>
          <cell r="G34">
            <v>25</v>
          </cell>
          <cell r="H34">
            <v>16</v>
          </cell>
          <cell r="I34">
            <v>2</v>
          </cell>
          <cell r="J34">
            <v>93</v>
          </cell>
          <cell r="K34">
            <v>45</v>
          </cell>
          <cell r="L34">
            <v>29</v>
          </cell>
          <cell r="M34">
            <v>7</v>
          </cell>
          <cell r="N34">
            <v>0</v>
          </cell>
          <cell r="O34">
            <v>81</v>
          </cell>
          <cell r="P34">
            <v>44</v>
          </cell>
          <cell r="Q34">
            <v>33</v>
          </cell>
          <cell r="R34">
            <v>5</v>
          </cell>
          <cell r="S34">
            <v>0</v>
          </cell>
          <cell r="T34">
            <v>82</v>
          </cell>
          <cell r="U34">
            <v>55</v>
          </cell>
          <cell r="V34">
            <v>25</v>
          </cell>
          <cell r="W34">
            <v>9</v>
          </cell>
          <cell r="X34">
            <v>0</v>
          </cell>
          <cell r="Y34">
            <v>89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  <cell r="E35" t="str">
            <v>INFORMATICA E TECNOLOGIE PER LA PRODUZIONE DEL SOFTWARE</v>
          </cell>
          <cell r="F35">
            <v>75</v>
          </cell>
          <cell r="G35">
            <v>58</v>
          </cell>
          <cell r="H35">
            <v>12</v>
          </cell>
          <cell r="I35">
            <v>0</v>
          </cell>
          <cell r="J35">
            <v>145</v>
          </cell>
          <cell r="K35">
            <v>117</v>
          </cell>
          <cell r="L35">
            <v>73</v>
          </cell>
          <cell r="M35">
            <v>13</v>
          </cell>
          <cell r="N35">
            <v>0</v>
          </cell>
          <cell r="O35">
            <v>203</v>
          </cell>
          <cell r="P35">
            <v>147</v>
          </cell>
          <cell r="Q35">
            <v>84</v>
          </cell>
          <cell r="R35">
            <v>13</v>
          </cell>
          <cell r="S35">
            <v>1</v>
          </cell>
          <cell r="T35">
            <v>245</v>
          </cell>
          <cell r="U35">
            <v>192</v>
          </cell>
          <cell r="V35">
            <v>126</v>
          </cell>
          <cell r="W35">
            <v>14</v>
          </cell>
          <cell r="X35">
            <v>2</v>
          </cell>
          <cell r="Y35">
            <v>334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  <cell r="E36" t="str">
            <v>INFORMATICA</v>
          </cell>
          <cell r="F36">
            <v>25</v>
          </cell>
          <cell r="G36">
            <v>31</v>
          </cell>
          <cell r="H36">
            <v>14</v>
          </cell>
          <cell r="I36">
            <v>0</v>
          </cell>
          <cell r="J36">
            <v>70</v>
          </cell>
          <cell r="K36">
            <v>21</v>
          </cell>
          <cell r="L36">
            <v>11</v>
          </cell>
          <cell r="M36">
            <v>8</v>
          </cell>
          <cell r="N36">
            <v>1</v>
          </cell>
          <cell r="O36">
            <v>41</v>
          </cell>
          <cell r="P36">
            <v>15</v>
          </cell>
          <cell r="Q36">
            <v>27</v>
          </cell>
          <cell r="R36">
            <v>5</v>
          </cell>
          <cell r="S36">
            <v>1</v>
          </cell>
          <cell r="T36">
            <v>48</v>
          </cell>
          <cell r="U36">
            <v>16</v>
          </cell>
          <cell r="V36">
            <v>28</v>
          </cell>
          <cell r="W36">
            <v>10</v>
          </cell>
          <cell r="X36">
            <v>0</v>
          </cell>
          <cell r="Y36">
            <v>54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  <cell r="E37" t="str">
            <v>FISICA</v>
          </cell>
          <cell r="F37">
            <v>25</v>
          </cell>
          <cell r="G37">
            <v>46</v>
          </cell>
          <cell r="H37">
            <v>33</v>
          </cell>
          <cell r="I37">
            <v>1</v>
          </cell>
          <cell r="J37">
            <v>105</v>
          </cell>
          <cell r="K37">
            <v>18</v>
          </cell>
          <cell r="L37">
            <v>22</v>
          </cell>
          <cell r="M37">
            <v>26</v>
          </cell>
          <cell r="N37">
            <v>0</v>
          </cell>
          <cell r="O37">
            <v>66</v>
          </cell>
          <cell r="P37">
            <v>23</v>
          </cell>
          <cell r="Q37">
            <v>34</v>
          </cell>
          <cell r="R37">
            <v>17</v>
          </cell>
          <cell r="S37">
            <v>2</v>
          </cell>
          <cell r="T37">
            <v>76</v>
          </cell>
          <cell r="U37">
            <v>21</v>
          </cell>
          <cell r="V37">
            <v>44</v>
          </cell>
          <cell r="W37">
            <v>35</v>
          </cell>
          <cell r="X37">
            <v>0</v>
          </cell>
          <cell r="Y37">
            <v>100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  <cell r="E38" t="str">
            <v>SCIENZA DEI MATERIALI</v>
          </cell>
          <cell r="F38">
            <v>25</v>
          </cell>
          <cell r="G38">
            <v>21</v>
          </cell>
          <cell r="H38">
            <v>6</v>
          </cell>
          <cell r="I38">
            <v>0</v>
          </cell>
          <cell r="J38">
            <v>52</v>
          </cell>
          <cell r="K38">
            <v>22</v>
          </cell>
          <cell r="L38">
            <v>21</v>
          </cell>
          <cell r="M38">
            <v>5</v>
          </cell>
          <cell r="N38">
            <v>0</v>
          </cell>
          <cell r="O38">
            <v>48</v>
          </cell>
          <cell r="P38">
            <v>19</v>
          </cell>
          <cell r="Q38">
            <v>10</v>
          </cell>
          <cell r="R38">
            <v>1</v>
          </cell>
          <cell r="S38">
            <v>14</v>
          </cell>
          <cell r="T38">
            <v>44</v>
          </cell>
          <cell r="U38">
            <v>18</v>
          </cell>
          <cell r="V38">
            <v>17</v>
          </cell>
          <cell r="W38">
            <v>5</v>
          </cell>
          <cell r="X38">
            <v>4</v>
          </cell>
          <cell r="Y38">
            <v>44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  <cell r="E39" t="str">
            <v>FISICA</v>
          </cell>
          <cell r="F39">
            <v>2</v>
          </cell>
          <cell r="G39">
            <v>7</v>
          </cell>
          <cell r="H39">
            <v>11</v>
          </cell>
          <cell r="I39">
            <v>0</v>
          </cell>
          <cell r="J39">
            <v>20</v>
          </cell>
          <cell r="K39">
            <v>1</v>
          </cell>
          <cell r="L39">
            <v>6</v>
          </cell>
          <cell r="M39">
            <v>17</v>
          </cell>
          <cell r="N39">
            <v>1</v>
          </cell>
          <cell r="O39">
            <v>25</v>
          </cell>
          <cell r="P39">
            <v>0</v>
          </cell>
          <cell r="Q39">
            <v>3</v>
          </cell>
          <cell r="R39">
            <v>14</v>
          </cell>
          <cell r="S39">
            <v>0</v>
          </cell>
          <cell r="T39">
            <v>17</v>
          </cell>
          <cell r="U39">
            <v>0</v>
          </cell>
          <cell r="V39">
            <v>8</v>
          </cell>
          <cell r="W39">
            <v>23</v>
          </cell>
          <cell r="X39">
            <v>0</v>
          </cell>
          <cell r="Y39">
            <v>31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  <cell r="E40" t="str">
            <v>ECONOMIA E AMMINISTRAZIONE DELLE AZIENDE (TARANTO)</v>
          </cell>
          <cell r="F40">
            <v>147</v>
          </cell>
          <cell r="G40">
            <v>125</v>
          </cell>
          <cell r="H40">
            <v>31</v>
          </cell>
          <cell r="I40">
            <v>1</v>
          </cell>
          <cell r="J40">
            <v>304</v>
          </cell>
          <cell r="K40">
            <v>157</v>
          </cell>
          <cell r="L40">
            <v>123</v>
          </cell>
          <cell r="M40">
            <v>27</v>
          </cell>
          <cell r="N40">
            <v>2</v>
          </cell>
          <cell r="O40">
            <v>309</v>
          </cell>
          <cell r="P40">
            <v>161</v>
          </cell>
          <cell r="Q40">
            <v>112</v>
          </cell>
          <cell r="R40">
            <v>25</v>
          </cell>
          <cell r="S40">
            <v>1</v>
          </cell>
          <cell r="T40">
            <v>299</v>
          </cell>
          <cell r="U40">
            <v>123</v>
          </cell>
          <cell r="V40">
            <v>106</v>
          </cell>
          <cell r="W40">
            <v>21</v>
          </cell>
          <cell r="X40">
            <v>0</v>
          </cell>
          <cell r="Y40">
            <v>250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  <cell r="E41" t="str">
            <v>OPERATORE DEI SERVIZI GIURIDICI - TARANTO </v>
          </cell>
          <cell r="F41">
            <v>66</v>
          </cell>
          <cell r="G41">
            <v>25</v>
          </cell>
          <cell r="H41">
            <v>0</v>
          </cell>
          <cell r="I41">
            <v>3</v>
          </cell>
          <cell r="J41">
            <v>94</v>
          </cell>
          <cell r="K41">
            <v>52</v>
          </cell>
          <cell r="L41">
            <v>31</v>
          </cell>
          <cell r="M41">
            <v>2</v>
          </cell>
          <cell r="N41">
            <v>1</v>
          </cell>
          <cell r="O41">
            <v>86</v>
          </cell>
          <cell r="P41" t="str">
            <v>-</v>
          </cell>
          <cell r="Q41" t="str">
            <v>-</v>
          </cell>
          <cell r="R41" t="str">
            <v>-</v>
          </cell>
          <cell r="S41" t="str">
            <v>-</v>
          </cell>
          <cell r="T41" t="str">
            <v>-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  <cell r="E42" t="str">
            <v>SCIENZE E GESTIONE DELLE ATTIVITA' MARITTIME</v>
          </cell>
          <cell r="F42">
            <v>65</v>
          </cell>
          <cell r="G42">
            <v>38</v>
          </cell>
          <cell r="H42">
            <v>7</v>
          </cell>
          <cell r="I42">
            <v>1</v>
          </cell>
          <cell r="J42">
            <v>111</v>
          </cell>
          <cell r="K42">
            <v>70</v>
          </cell>
          <cell r="L42">
            <v>49</v>
          </cell>
          <cell r="M42">
            <v>6</v>
          </cell>
          <cell r="N42">
            <v>0</v>
          </cell>
          <cell r="O42">
            <v>125</v>
          </cell>
          <cell r="P42">
            <v>84</v>
          </cell>
          <cell r="Q42">
            <v>27</v>
          </cell>
          <cell r="R42">
            <v>9</v>
          </cell>
          <cell r="S42">
            <v>1</v>
          </cell>
          <cell r="T42">
            <v>121</v>
          </cell>
          <cell r="U42">
            <v>92</v>
          </cell>
          <cell r="V42">
            <v>48</v>
          </cell>
          <cell r="W42">
            <v>7</v>
          </cell>
          <cell r="X42">
            <v>2</v>
          </cell>
          <cell r="Y42">
            <v>149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  <cell r="E43" t="str">
            <v>STRATEGIE D'IMPRESE E MANAGEMENT</v>
          </cell>
          <cell r="F43">
            <v>18</v>
          </cell>
          <cell r="G43">
            <v>21</v>
          </cell>
          <cell r="H43">
            <v>16</v>
          </cell>
          <cell r="I43">
            <v>0</v>
          </cell>
          <cell r="J43">
            <v>55</v>
          </cell>
          <cell r="K43">
            <v>14</v>
          </cell>
          <cell r="L43">
            <v>25</v>
          </cell>
          <cell r="M43">
            <v>9</v>
          </cell>
          <cell r="N43">
            <v>0</v>
          </cell>
          <cell r="O43">
            <v>48</v>
          </cell>
          <cell r="P43">
            <v>21</v>
          </cell>
          <cell r="Q43">
            <v>30</v>
          </cell>
          <cell r="R43">
            <v>15</v>
          </cell>
          <cell r="S43">
            <v>0</v>
          </cell>
          <cell r="T43">
            <v>66</v>
          </cell>
          <cell r="U43">
            <v>17</v>
          </cell>
          <cell r="V43">
            <v>34</v>
          </cell>
          <cell r="W43">
            <v>14</v>
          </cell>
          <cell r="X43">
            <v>1</v>
          </cell>
          <cell r="Y43">
            <v>66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  <cell r="E44" t="str">
            <v>GIURISPRUDENZA (TARANTO)</v>
          </cell>
          <cell r="F44">
            <v>174</v>
          </cell>
          <cell r="G44">
            <v>114</v>
          </cell>
          <cell r="H44">
            <v>26</v>
          </cell>
          <cell r="I44">
            <v>2</v>
          </cell>
          <cell r="J44">
            <v>316</v>
          </cell>
          <cell r="K44">
            <v>155</v>
          </cell>
          <cell r="L44">
            <v>115</v>
          </cell>
          <cell r="M44">
            <v>23</v>
          </cell>
          <cell r="N44">
            <v>0</v>
          </cell>
          <cell r="O44">
            <v>293</v>
          </cell>
          <cell r="P44">
            <v>131</v>
          </cell>
          <cell r="Q44">
            <v>94</v>
          </cell>
          <cell r="R44">
            <v>19</v>
          </cell>
          <cell r="S44">
            <v>1</v>
          </cell>
          <cell r="T44">
            <v>245</v>
          </cell>
          <cell r="U44">
            <v>104</v>
          </cell>
          <cell r="V44">
            <v>81</v>
          </cell>
          <cell r="W44">
            <v>22</v>
          </cell>
          <cell r="X44">
            <v>0</v>
          </cell>
          <cell r="Y44">
            <v>207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  <cell r="E45" t="str">
            <v>COMUNICAZIONE LINGUISTICA E INTERCULTURALE</v>
          </cell>
          <cell r="F45">
            <v>216</v>
          </cell>
          <cell r="G45">
            <v>231</v>
          </cell>
          <cell r="H45">
            <v>56</v>
          </cell>
          <cell r="I45">
            <v>5</v>
          </cell>
          <cell r="J45">
            <v>508</v>
          </cell>
          <cell r="K45">
            <v>235</v>
          </cell>
          <cell r="L45">
            <v>212</v>
          </cell>
          <cell r="M45">
            <v>55</v>
          </cell>
          <cell r="N45">
            <v>8</v>
          </cell>
          <cell r="O45">
            <v>510</v>
          </cell>
          <cell r="P45">
            <v>249</v>
          </cell>
          <cell r="Q45">
            <v>295</v>
          </cell>
          <cell r="R45">
            <v>80</v>
          </cell>
          <cell r="S45">
            <v>1</v>
          </cell>
          <cell r="T45">
            <v>625</v>
          </cell>
          <cell r="U45">
            <v>251</v>
          </cell>
          <cell r="V45">
            <v>258</v>
          </cell>
          <cell r="W45">
            <v>53</v>
          </cell>
          <cell r="X45">
            <v>12</v>
          </cell>
          <cell r="Y45">
            <v>574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  <cell r="E46" t="str">
            <v>CULTURE DELLE LINGUE MODERNE E DEL TURISMO</v>
          </cell>
          <cell r="F46">
            <v>244</v>
          </cell>
          <cell r="G46">
            <v>190</v>
          </cell>
          <cell r="H46">
            <v>65</v>
          </cell>
          <cell r="I46">
            <v>7</v>
          </cell>
          <cell r="J46">
            <v>506</v>
          </cell>
          <cell r="K46">
            <v>246</v>
          </cell>
          <cell r="L46">
            <v>164</v>
          </cell>
          <cell r="M46">
            <v>34</v>
          </cell>
          <cell r="N46">
            <v>6</v>
          </cell>
          <cell r="O46">
            <v>450</v>
          </cell>
          <cell r="P46">
            <v>191</v>
          </cell>
          <cell r="Q46">
            <v>179</v>
          </cell>
          <cell r="R46">
            <v>35</v>
          </cell>
          <cell r="S46">
            <v>0</v>
          </cell>
          <cell r="T46">
            <v>405</v>
          </cell>
          <cell r="U46">
            <v>188</v>
          </cell>
          <cell r="V46">
            <v>139</v>
          </cell>
          <cell r="W46">
            <v>44</v>
          </cell>
          <cell r="X46">
            <v>13</v>
          </cell>
          <cell r="Y46">
            <v>384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  <cell r="E47" t="str">
            <v>LETTERE</v>
          </cell>
          <cell r="F47">
            <v>169</v>
          </cell>
          <cell r="G47">
            <v>170</v>
          </cell>
          <cell r="H47">
            <v>60</v>
          </cell>
          <cell r="I47">
            <v>1</v>
          </cell>
          <cell r="J47">
            <v>400</v>
          </cell>
          <cell r="K47">
            <v>170</v>
          </cell>
          <cell r="L47">
            <v>174</v>
          </cell>
          <cell r="M47">
            <v>53</v>
          </cell>
          <cell r="N47">
            <v>0</v>
          </cell>
          <cell r="O47">
            <v>397</v>
          </cell>
          <cell r="P47">
            <v>163</v>
          </cell>
          <cell r="Q47">
            <v>167</v>
          </cell>
          <cell r="R47">
            <v>48</v>
          </cell>
          <cell r="S47">
            <v>0</v>
          </cell>
          <cell r="T47">
            <v>378</v>
          </cell>
          <cell r="U47">
            <v>204</v>
          </cell>
          <cell r="V47">
            <v>173</v>
          </cell>
          <cell r="W47">
            <v>64</v>
          </cell>
          <cell r="X47">
            <v>3</v>
          </cell>
          <cell r="Y47">
            <v>444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  <cell r="E48" t="str">
            <v>FILOLOGIA MODERNA</v>
          </cell>
          <cell r="F48">
            <v>28</v>
          </cell>
          <cell r="G48">
            <v>65</v>
          </cell>
          <cell r="H48">
            <v>31</v>
          </cell>
          <cell r="I48">
            <v>1</v>
          </cell>
          <cell r="J48">
            <v>125</v>
          </cell>
          <cell r="K48">
            <v>31</v>
          </cell>
          <cell r="L48">
            <v>53</v>
          </cell>
          <cell r="M48">
            <v>20</v>
          </cell>
          <cell r="N48">
            <v>1</v>
          </cell>
          <cell r="O48">
            <v>105</v>
          </cell>
          <cell r="P48">
            <v>39</v>
          </cell>
          <cell r="Q48">
            <v>55</v>
          </cell>
          <cell r="R48">
            <v>18</v>
          </cell>
          <cell r="S48">
            <v>2</v>
          </cell>
          <cell r="T48">
            <v>114</v>
          </cell>
          <cell r="U48">
            <v>38</v>
          </cell>
          <cell r="V48">
            <v>60</v>
          </cell>
          <cell r="W48">
            <v>20</v>
          </cell>
          <cell r="X48">
            <v>1</v>
          </cell>
          <cell r="Y48">
            <v>119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  <cell r="E49" t="str">
            <v>LINGUE E LETTERATURE MODERNE</v>
          </cell>
          <cell r="F49">
            <v>16</v>
          </cell>
          <cell r="G49">
            <v>26</v>
          </cell>
          <cell r="H49">
            <v>12</v>
          </cell>
          <cell r="I49">
            <v>2</v>
          </cell>
          <cell r="J49">
            <v>56</v>
          </cell>
          <cell r="K49">
            <v>13</v>
          </cell>
          <cell r="L49">
            <v>21</v>
          </cell>
          <cell r="M49">
            <v>10</v>
          </cell>
          <cell r="N49">
            <v>2</v>
          </cell>
          <cell r="O49">
            <v>46</v>
          </cell>
          <cell r="P49">
            <v>19</v>
          </cell>
          <cell r="Q49">
            <v>36</v>
          </cell>
          <cell r="R49">
            <v>18</v>
          </cell>
          <cell r="S49">
            <v>1</v>
          </cell>
          <cell r="T49">
            <v>74</v>
          </cell>
          <cell r="U49">
            <v>6</v>
          </cell>
          <cell r="V49">
            <v>13</v>
          </cell>
          <cell r="W49">
            <v>3</v>
          </cell>
          <cell r="X49">
            <v>0</v>
          </cell>
          <cell r="Y49">
            <v>22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  <cell r="E50" t="str">
            <v>LINGUE MODERNE PER LA COOPERAZIONE INTERNAZIONALE</v>
          </cell>
          <cell r="F50">
            <v>15</v>
          </cell>
          <cell r="G50">
            <v>46</v>
          </cell>
          <cell r="H50">
            <v>16</v>
          </cell>
          <cell r="I50">
            <v>2</v>
          </cell>
          <cell r="J50">
            <v>79</v>
          </cell>
          <cell r="K50">
            <v>22</v>
          </cell>
          <cell r="L50">
            <v>42</v>
          </cell>
          <cell r="M50">
            <v>19</v>
          </cell>
          <cell r="N50">
            <v>3</v>
          </cell>
          <cell r="O50">
            <v>86</v>
          </cell>
          <cell r="P50">
            <v>19</v>
          </cell>
          <cell r="Q50">
            <v>43</v>
          </cell>
          <cell r="R50">
            <v>12</v>
          </cell>
          <cell r="S50">
            <v>0</v>
          </cell>
          <cell r="T50">
            <v>74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  <cell r="E51" t="str">
            <v>SCIENZE DELLO SPETTACOLO</v>
          </cell>
          <cell r="F51">
            <v>15</v>
          </cell>
          <cell r="G51">
            <v>14</v>
          </cell>
          <cell r="H51">
            <v>6</v>
          </cell>
          <cell r="I51">
            <v>1</v>
          </cell>
          <cell r="J51">
            <v>36</v>
          </cell>
          <cell r="K51">
            <v>11</v>
          </cell>
          <cell r="L51">
            <v>21</v>
          </cell>
          <cell r="M51">
            <v>7</v>
          </cell>
          <cell r="N51">
            <v>1</v>
          </cell>
          <cell r="O51">
            <v>40</v>
          </cell>
          <cell r="P51">
            <v>11</v>
          </cell>
          <cell r="Q51">
            <v>15</v>
          </cell>
          <cell r="R51">
            <v>0</v>
          </cell>
          <cell r="S51">
            <v>1</v>
          </cell>
          <cell r="T51">
            <v>27</v>
          </cell>
          <cell r="U51">
            <v>9</v>
          </cell>
          <cell r="V51">
            <v>12</v>
          </cell>
          <cell r="W51">
            <v>3</v>
          </cell>
          <cell r="X51">
            <v>0</v>
          </cell>
          <cell r="Y51">
            <v>24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  <cell r="E52" t="str">
            <v>STORIA DELL'ARTE</v>
          </cell>
          <cell r="F52">
            <v>17</v>
          </cell>
          <cell r="G52">
            <v>12</v>
          </cell>
          <cell r="H52">
            <v>4</v>
          </cell>
          <cell r="I52">
            <v>1</v>
          </cell>
          <cell r="J52">
            <v>34</v>
          </cell>
          <cell r="K52">
            <v>10</v>
          </cell>
          <cell r="L52">
            <v>10</v>
          </cell>
          <cell r="M52">
            <v>2</v>
          </cell>
          <cell r="N52">
            <v>1</v>
          </cell>
          <cell r="O52">
            <v>23</v>
          </cell>
          <cell r="P52">
            <v>6</v>
          </cell>
          <cell r="Q52">
            <v>15</v>
          </cell>
          <cell r="R52">
            <v>5</v>
          </cell>
          <cell r="S52">
            <v>3</v>
          </cell>
          <cell r="T52">
            <v>29</v>
          </cell>
          <cell r="U52">
            <v>16</v>
          </cell>
          <cell r="V52">
            <v>15</v>
          </cell>
          <cell r="W52">
            <v>3</v>
          </cell>
          <cell r="X52">
            <v>6</v>
          </cell>
          <cell r="Y52">
            <v>40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  <cell r="E53" t="str">
            <v>TRADUZIONE SPECIALISTICA</v>
          </cell>
          <cell r="F53">
            <v>9</v>
          </cell>
          <cell r="G53">
            <v>29</v>
          </cell>
          <cell r="H53">
            <v>11</v>
          </cell>
          <cell r="I53">
            <v>1</v>
          </cell>
          <cell r="J53">
            <v>50</v>
          </cell>
          <cell r="K53">
            <v>12</v>
          </cell>
          <cell r="L53">
            <v>28</v>
          </cell>
          <cell r="M53">
            <v>20</v>
          </cell>
          <cell r="N53">
            <v>2</v>
          </cell>
          <cell r="O53">
            <v>62</v>
          </cell>
          <cell r="P53">
            <v>22</v>
          </cell>
          <cell r="Q53">
            <v>39</v>
          </cell>
          <cell r="R53">
            <v>14</v>
          </cell>
          <cell r="S53">
            <v>3</v>
          </cell>
          <cell r="T53">
            <v>78</v>
          </cell>
          <cell r="U53">
            <v>21</v>
          </cell>
          <cell r="V53">
            <v>46</v>
          </cell>
          <cell r="W53">
            <v>19</v>
          </cell>
          <cell r="X53">
            <v>2</v>
          </cell>
          <cell r="Y53">
            <v>88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  <cell r="E54" t="str">
            <v>MATEMATICA</v>
          </cell>
          <cell r="F54">
            <v>19</v>
          </cell>
          <cell r="G54">
            <v>31</v>
          </cell>
          <cell r="H54">
            <v>24</v>
          </cell>
          <cell r="I54">
            <v>0</v>
          </cell>
          <cell r="J54">
            <v>74</v>
          </cell>
          <cell r="K54">
            <v>23</v>
          </cell>
          <cell r="L54">
            <v>41</v>
          </cell>
          <cell r="M54">
            <v>15</v>
          </cell>
          <cell r="N54">
            <v>0</v>
          </cell>
          <cell r="O54">
            <v>79</v>
          </cell>
          <cell r="P54">
            <v>23</v>
          </cell>
          <cell r="Q54">
            <v>24</v>
          </cell>
          <cell r="R54">
            <v>13</v>
          </cell>
          <cell r="S54">
            <v>0</v>
          </cell>
          <cell r="T54">
            <v>60</v>
          </cell>
          <cell r="U54">
            <v>24</v>
          </cell>
          <cell r="V54">
            <v>26</v>
          </cell>
          <cell r="W54">
            <v>21</v>
          </cell>
          <cell r="X54">
            <v>1</v>
          </cell>
          <cell r="Y54">
            <v>72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  <cell r="E55" t="str">
            <v>MATEMATICA</v>
          </cell>
          <cell r="F55">
            <v>0</v>
          </cell>
          <cell r="G55">
            <v>5</v>
          </cell>
          <cell r="H55">
            <v>14</v>
          </cell>
          <cell r="I55">
            <v>0</v>
          </cell>
          <cell r="J55">
            <v>19</v>
          </cell>
          <cell r="K55">
            <v>1</v>
          </cell>
          <cell r="L55">
            <v>4</v>
          </cell>
          <cell r="M55">
            <v>19</v>
          </cell>
          <cell r="N55">
            <v>0</v>
          </cell>
          <cell r="O55">
            <v>24</v>
          </cell>
          <cell r="P55">
            <v>2</v>
          </cell>
          <cell r="Q55">
            <v>9</v>
          </cell>
          <cell r="R55">
            <v>13</v>
          </cell>
          <cell r="S55">
            <v>0</v>
          </cell>
          <cell r="T55">
            <v>24</v>
          </cell>
          <cell r="U55">
            <v>3</v>
          </cell>
          <cell r="V55">
            <v>7</v>
          </cell>
          <cell r="W55">
            <v>20</v>
          </cell>
          <cell r="X55">
            <v>0</v>
          </cell>
          <cell r="Y55">
            <v>30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  <cell r="E56" t="str">
            <v>SCIENZE ANIMALI E PRODUZIONI ALIMENTARI</v>
          </cell>
          <cell r="F56">
            <v>98</v>
          </cell>
          <cell r="G56">
            <v>53</v>
          </cell>
          <cell r="H56">
            <v>7</v>
          </cell>
          <cell r="I56">
            <v>2</v>
          </cell>
          <cell r="J56">
            <v>160</v>
          </cell>
          <cell r="K56">
            <v>105</v>
          </cell>
          <cell r="L56">
            <v>54</v>
          </cell>
          <cell r="M56">
            <v>8</v>
          </cell>
          <cell r="N56">
            <v>0</v>
          </cell>
          <cell r="O56">
            <v>167</v>
          </cell>
          <cell r="P56">
            <v>93</v>
          </cell>
          <cell r="Q56">
            <v>61</v>
          </cell>
          <cell r="R56">
            <v>4</v>
          </cell>
          <cell r="S56">
            <v>0</v>
          </cell>
          <cell r="T56">
            <v>158</v>
          </cell>
          <cell r="U56">
            <v>95</v>
          </cell>
          <cell r="V56">
            <v>52</v>
          </cell>
          <cell r="W56">
            <v>4</v>
          </cell>
          <cell r="X56">
            <v>1</v>
          </cell>
          <cell r="Y56">
            <v>152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  <cell r="E57" t="str">
            <v>IGIENE E SICUREZZA DEGLI ALIMENTI DI ORIGINE ANIMALE</v>
          </cell>
          <cell r="F57">
            <v>13</v>
          </cell>
          <cell r="G57">
            <v>9</v>
          </cell>
          <cell r="H57">
            <v>2</v>
          </cell>
          <cell r="I57">
            <v>0</v>
          </cell>
          <cell r="J57">
            <v>24</v>
          </cell>
          <cell r="K57">
            <v>12</v>
          </cell>
          <cell r="L57">
            <v>6</v>
          </cell>
          <cell r="M57">
            <v>0</v>
          </cell>
          <cell r="N57">
            <v>0</v>
          </cell>
          <cell r="O57">
            <v>18</v>
          </cell>
          <cell r="P57">
            <v>3</v>
          </cell>
          <cell r="Q57">
            <v>6</v>
          </cell>
          <cell r="R57">
            <v>2</v>
          </cell>
          <cell r="S57">
            <v>0</v>
          </cell>
          <cell r="T57">
            <v>11</v>
          </cell>
          <cell r="U57">
            <v>8</v>
          </cell>
          <cell r="V57">
            <v>3</v>
          </cell>
          <cell r="W57">
            <v>2</v>
          </cell>
          <cell r="X57">
            <v>0</v>
          </cell>
          <cell r="Y57">
            <v>13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  <cell r="E58" t="str">
            <v>MEDICINA VETERINARIA</v>
          </cell>
          <cell r="F58">
            <v>45</v>
          </cell>
          <cell r="G58">
            <v>63</v>
          </cell>
          <cell r="H58">
            <v>23</v>
          </cell>
          <cell r="I58">
            <v>0</v>
          </cell>
          <cell r="J58">
            <v>131</v>
          </cell>
          <cell r="K58">
            <v>50</v>
          </cell>
          <cell r="L58">
            <v>67</v>
          </cell>
          <cell r="M58">
            <v>17</v>
          </cell>
          <cell r="N58">
            <v>0</v>
          </cell>
          <cell r="O58">
            <v>134</v>
          </cell>
          <cell r="P58">
            <v>30</v>
          </cell>
          <cell r="Q58">
            <v>55</v>
          </cell>
          <cell r="R58">
            <v>11</v>
          </cell>
          <cell r="S58">
            <v>1</v>
          </cell>
          <cell r="T58">
            <v>97</v>
          </cell>
          <cell r="U58">
            <v>30</v>
          </cell>
          <cell r="V58">
            <v>44</v>
          </cell>
          <cell r="W58">
            <v>25</v>
          </cell>
          <cell r="X58">
            <v>3</v>
          </cell>
          <cell r="Y58">
            <v>102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  <cell r="E59" t="str">
            <v>SCIENZE E TECNOLOGIE AGRARIE</v>
          </cell>
          <cell r="F59">
            <v>86</v>
          </cell>
          <cell r="G59">
            <v>37</v>
          </cell>
          <cell r="H59">
            <v>6</v>
          </cell>
          <cell r="I59">
            <v>0</v>
          </cell>
          <cell r="J59">
            <v>129</v>
          </cell>
          <cell r="K59">
            <v>110</v>
          </cell>
          <cell r="L59">
            <v>40</v>
          </cell>
          <cell r="M59">
            <v>7</v>
          </cell>
          <cell r="N59">
            <v>0</v>
          </cell>
          <cell r="O59">
            <v>157</v>
          </cell>
          <cell r="P59">
            <v>139</v>
          </cell>
          <cell r="Q59">
            <v>65</v>
          </cell>
          <cell r="R59">
            <v>9</v>
          </cell>
          <cell r="S59">
            <v>0</v>
          </cell>
          <cell r="T59">
            <v>213</v>
          </cell>
          <cell r="U59">
            <v>62</v>
          </cell>
          <cell r="V59">
            <v>58</v>
          </cell>
          <cell r="W59">
            <v>6</v>
          </cell>
          <cell r="X59">
            <v>0</v>
          </cell>
          <cell r="Y59">
            <v>126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  <cell r="E60" t="str">
            <v>TUTELA E GESTIONE DEL TERRITORIO E DEL PAESAGGIO AGRO-FORESTALE</v>
          </cell>
          <cell r="F60">
            <v>31</v>
          </cell>
          <cell r="G60">
            <v>17</v>
          </cell>
          <cell r="H60">
            <v>1</v>
          </cell>
          <cell r="I60">
            <v>0</v>
          </cell>
          <cell r="J60">
            <v>49</v>
          </cell>
          <cell r="K60">
            <v>42</v>
          </cell>
          <cell r="L60">
            <v>16</v>
          </cell>
          <cell r="M60">
            <v>1</v>
          </cell>
          <cell r="N60">
            <v>0</v>
          </cell>
          <cell r="O60">
            <v>59</v>
          </cell>
          <cell r="P60">
            <v>53</v>
          </cell>
          <cell r="Q60">
            <v>22</v>
          </cell>
          <cell r="R60">
            <v>2</v>
          </cell>
          <cell r="S60">
            <v>0</v>
          </cell>
          <cell r="T60">
            <v>77</v>
          </cell>
          <cell r="U60">
            <v>28</v>
          </cell>
          <cell r="V60">
            <v>13</v>
          </cell>
          <cell r="W60">
            <v>0</v>
          </cell>
          <cell r="X60">
            <v>0</v>
          </cell>
          <cell r="Y60">
            <v>41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  <cell r="E61" t="str">
            <v>GESTIONE E SVILUPPO SOSTENIBILE DEI SISTEMI RURALI MEDITERRANEI</v>
          </cell>
          <cell r="F61">
            <v>10</v>
          </cell>
          <cell r="G61">
            <v>6</v>
          </cell>
          <cell r="H61">
            <v>3</v>
          </cell>
          <cell r="I61">
            <v>3</v>
          </cell>
          <cell r="J61">
            <v>22</v>
          </cell>
          <cell r="K61">
            <v>14</v>
          </cell>
          <cell r="L61">
            <v>7</v>
          </cell>
          <cell r="M61">
            <v>1</v>
          </cell>
          <cell r="N61">
            <v>0</v>
          </cell>
          <cell r="O61">
            <v>22</v>
          </cell>
          <cell r="P61">
            <v>3</v>
          </cell>
          <cell r="Q61">
            <v>10</v>
          </cell>
          <cell r="R61">
            <v>1</v>
          </cell>
          <cell r="S61">
            <v>1</v>
          </cell>
          <cell r="T61">
            <v>15</v>
          </cell>
          <cell r="U61">
            <v>5</v>
          </cell>
          <cell r="V61">
            <v>11</v>
          </cell>
          <cell r="W61">
            <v>1</v>
          </cell>
          <cell r="X61">
            <v>1</v>
          </cell>
          <cell r="Y61">
            <v>18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  <cell r="E62" t="str">
            <v>SCIENZE E TECNOLOGIE ALIMENTARI</v>
          </cell>
          <cell r="F62">
            <v>246</v>
          </cell>
          <cell r="G62">
            <v>128</v>
          </cell>
          <cell r="H62">
            <v>21</v>
          </cell>
          <cell r="I62">
            <v>0</v>
          </cell>
          <cell r="J62">
            <v>395</v>
          </cell>
          <cell r="K62">
            <v>228</v>
          </cell>
          <cell r="L62">
            <v>123</v>
          </cell>
          <cell r="M62">
            <v>18</v>
          </cell>
          <cell r="N62">
            <v>2</v>
          </cell>
          <cell r="O62">
            <v>371</v>
          </cell>
          <cell r="P62">
            <v>232</v>
          </cell>
          <cell r="Q62">
            <v>125</v>
          </cell>
          <cell r="R62">
            <v>25</v>
          </cell>
          <cell r="S62">
            <v>0</v>
          </cell>
          <cell r="T62">
            <v>382</v>
          </cell>
          <cell r="U62">
            <v>73</v>
          </cell>
          <cell r="V62">
            <v>40</v>
          </cell>
          <cell r="W62">
            <v>7</v>
          </cell>
          <cell r="X62">
            <v>0</v>
          </cell>
          <cell r="Y62">
            <v>120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  <cell r="E63" t="str">
            <v>BIOTECNOLOGIE PER LA QUALITA' E LA SICUREZZA DELL'ALIMENTAZIONE</v>
          </cell>
          <cell r="F63">
            <v>1</v>
          </cell>
          <cell r="G63">
            <v>6</v>
          </cell>
          <cell r="H63">
            <v>1</v>
          </cell>
          <cell r="I63">
            <v>0</v>
          </cell>
          <cell r="J63">
            <v>8</v>
          </cell>
          <cell r="K63">
            <v>0</v>
          </cell>
          <cell r="L63">
            <v>8</v>
          </cell>
          <cell r="M63">
            <v>3</v>
          </cell>
          <cell r="N63">
            <v>0</v>
          </cell>
          <cell r="O63">
            <v>11</v>
          </cell>
          <cell r="P63">
            <v>0</v>
          </cell>
          <cell r="Q63">
            <v>5</v>
          </cell>
          <cell r="R63">
            <v>1</v>
          </cell>
          <cell r="S63">
            <v>0</v>
          </cell>
          <cell r="T63">
            <v>6</v>
          </cell>
          <cell r="U63">
            <v>0</v>
          </cell>
          <cell r="V63">
            <v>3</v>
          </cell>
          <cell r="W63">
            <v>0</v>
          </cell>
          <cell r="X63">
            <v>0</v>
          </cell>
          <cell r="Y63">
            <v>3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  <cell r="E64" t="str">
            <v>MEDICINA DELLE PIANTE</v>
          </cell>
          <cell r="F64">
            <v>4</v>
          </cell>
          <cell r="G64">
            <v>3</v>
          </cell>
          <cell r="H64">
            <v>11</v>
          </cell>
          <cell r="I64">
            <v>1</v>
          </cell>
          <cell r="J64">
            <v>19</v>
          </cell>
          <cell r="K64">
            <v>3</v>
          </cell>
          <cell r="L64">
            <v>2</v>
          </cell>
          <cell r="M64">
            <v>4</v>
          </cell>
          <cell r="N64">
            <v>0</v>
          </cell>
          <cell r="O64">
            <v>9</v>
          </cell>
          <cell r="P64">
            <v>4</v>
          </cell>
          <cell r="Q64">
            <v>8</v>
          </cell>
          <cell r="R64">
            <v>4</v>
          </cell>
          <cell r="S64">
            <v>2</v>
          </cell>
          <cell r="T64">
            <v>18</v>
          </cell>
          <cell r="U64">
            <v>8</v>
          </cell>
          <cell r="V64">
            <v>7</v>
          </cell>
          <cell r="W64">
            <v>4</v>
          </cell>
          <cell r="X64">
            <v>1</v>
          </cell>
          <cell r="Y64">
            <v>20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  <cell r="E65" t="str">
            <v>SCIENZE E TECNOLOGIE ALIMENTARI</v>
          </cell>
          <cell r="F65">
            <v>13</v>
          </cell>
          <cell r="G65">
            <v>11</v>
          </cell>
          <cell r="H65">
            <v>5</v>
          </cell>
          <cell r="I65">
            <v>3</v>
          </cell>
          <cell r="J65">
            <v>32</v>
          </cell>
          <cell r="K65">
            <v>16</v>
          </cell>
          <cell r="L65">
            <v>19</v>
          </cell>
          <cell r="M65">
            <v>6</v>
          </cell>
          <cell r="N65">
            <v>0</v>
          </cell>
          <cell r="O65">
            <v>41</v>
          </cell>
          <cell r="P65">
            <v>23</v>
          </cell>
          <cell r="Q65">
            <v>26</v>
          </cell>
          <cell r="R65">
            <v>5</v>
          </cell>
          <cell r="S65">
            <v>1</v>
          </cell>
          <cell r="T65">
            <v>55</v>
          </cell>
          <cell r="U65">
            <v>17</v>
          </cell>
          <cell r="V65">
            <v>18</v>
          </cell>
          <cell r="W65">
            <v>4</v>
          </cell>
          <cell r="X65">
            <v>0</v>
          </cell>
          <cell r="Y65">
            <v>39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  <cell r="E66" t="str">
            <v>SCIENZE DEI BENI CULTURALI</v>
          </cell>
          <cell r="F66">
            <v>109</v>
          </cell>
          <cell r="G66">
            <v>50</v>
          </cell>
          <cell r="H66">
            <v>8</v>
          </cell>
          <cell r="I66">
            <v>0</v>
          </cell>
          <cell r="J66">
            <v>167</v>
          </cell>
          <cell r="K66">
            <v>104</v>
          </cell>
          <cell r="L66">
            <v>54</v>
          </cell>
          <cell r="M66">
            <v>10</v>
          </cell>
          <cell r="N66">
            <v>0</v>
          </cell>
          <cell r="O66">
            <v>168</v>
          </cell>
          <cell r="P66">
            <v>103</v>
          </cell>
          <cell r="Q66">
            <v>50</v>
          </cell>
          <cell r="R66">
            <v>8</v>
          </cell>
          <cell r="S66">
            <v>1</v>
          </cell>
          <cell r="T66">
            <v>162</v>
          </cell>
          <cell r="U66">
            <v>77</v>
          </cell>
          <cell r="V66">
            <v>59</v>
          </cell>
          <cell r="W66">
            <v>7</v>
          </cell>
          <cell r="X66">
            <v>2</v>
          </cell>
          <cell r="Y66">
            <v>145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  <cell r="E67" t="str">
            <v>SCIENZE DEI BENI CULTURALI PER IL TURISMO</v>
          </cell>
          <cell r="F67">
            <v>37</v>
          </cell>
          <cell r="G67">
            <v>9</v>
          </cell>
          <cell r="H67">
            <v>1</v>
          </cell>
          <cell r="I67">
            <v>0</v>
          </cell>
          <cell r="J67">
            <v>47</v>
          </cell>
          <cell r="K67">
            <v>37</v>
          </cell>
          <cell r="L67">
            <v>15</v>
          </cell>
          <cell r="M67">
            <v>2</v>
          </cell>
          <cell r="N67">
            <v>1</v>
          </cell>
          <cell r="O67">
            <v>55</v>
          </cell>
          <cell r="P67">
            <v>31</v>
          </cell>
          <cell r="Q67">
            <v>11</v>
          </cell>
          <cell r="R67">
            <v>3</v>
          </cell>
          <cell r="S67">
            <v>0</v>
          </cell>
          <cell r="T67">
            <v>45</v>
          </cell>
          <cell r="U67">
            <v>21</v>
          </cell>
          <cell r="V67">
            <v>12</v>
          </cell>
          <cell r="W67">
            <v>2</v>
          </cell>
          <cell r="X67">
            <v>1</v>
          </cell>
          <cell r="Y67">
            <v>36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  <cell r="E68" t="str">
            <v>ARCHEOLOGIA</v>
          </cell>
          <cell r="F68">
            <v>2</v>
          </cell>
          <cell r="G68">
            <v>4</v>
          </cell>
          <cell r="H68">
            <v>3</v>
          </cell>
          <cell r="I68">
            <v>0</v>
          </cell>
          <cell r="J68">
            <v>9</v>
          </cell>
          <cell r="K68">
            <v>7</v>
          </cell>
          <cell r="L68">
            <v>6</v>
          </cell>
          <cell r="M68">
            <v>0</v>
          </cell>
          <cell r="N68">
            <v>0</v>
          </cell>
          <cell r="O68">
            <v>13</v>
          </cell>
          <cell r="P68">
            <v>12</v>
          </cell>
          <cell r="Q68">
            <v>5</v>
          </cell>
          <cell r="R68">
            <v>2</v>
          </cell>
          <cell r="S68">
            <v>1</v>
          </cell>
          <cell r="T68">
            <v>20</v>
          </cell>
          <cell r="U68">
            <v>17</v>
          </cell>
          <cell r="V68">
            <v>10</v>
          </cell>
          <cell r="W68">
            <v>1</v>
          </cell>
          <cell r="X68">
            <v>1</v>
          </cell>
          <cell r="Y68">
            <v>29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  <cell r="E69" t="str">
            <v>FILOLOGIA, LETTERATURE E STORIA DELL' ANTICHITA'</v>
          </cell>
          <cell r="F69">
            <v>2</v>
          </cell>
          <cell r="G69">
            <v>11</v>
          </cell>
          <cell r="H69">
            <v>16</v>
          </cell>
          <cell r="I69">
            <v>0</v>
          </cell>
          <cell r="J69">
            <v>29</v>
          </cell>
          <cell r="K69">
            <v>2</v>
          </cell>
          <cell r="L69">
            <v>15</v>
          </cell>
          <cell r="M69">
            <v>20</v>
          </cell>
          <cell r="N69">
            <v>0</v>
          </cell>
          <cell r="O69">
            <v>37</v>
          </cell>
          <cell r="P69">
            <v>2</v>
          </cell>
          <cell r="Q69">
            <v>3</v>
          </cell>
          <cell r="R69">
            <v>15</v>
          </cell>
          <cell r="S69">
            <v>0</v>
          </cell>
          <cell r="T69">
            <v>20</v>
          </cell>
          <cell r="U69">
            <v>2</v>
          </cell>
          <cell r="V69">
            <v>13</v>
          </cell>
          <cell r="W69">
            <v>12</v>
          </cell>
          <cell r="X69">
            <v>0</v>
          </cell>
          <cell r="Y69">
            <v>27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  <cell r="E70" t="str">
            <v>SCIENZE DELLA COMUNICAZIONE</v>
          </cell>
          <cell r="F70">
            <v>153</v>
          </cell>
          <cell r="G70">
            <v>65</v>
          </cell>
          <cell r="H70">
            <v>11</v>
          </cell>
          <cell r="I70">
            <v>1</v>
          </cell>
          <cell r="J70">
            <v>230</v>
          </cell>
          <cell r="K70">
            <v>162</v>
          </cell>
          <cell r="L70">
            <v>53</v>
          </cell>
          <cell r="M70">
            <v>9</v>
          </cell>
          <cell r="N70">
            <v>0</v>
          </cell>
          <cell r="O70">
            <v>224</v>
          </cell>
          <cell r="P70">
            <v>131</v>
          </cell>
          <cell r="Q70">
            <v>55</v>
          </cell>
          <cell r="R70">
            <v>5</v>
          </cell>
          <cell r="S70">
            <v>4</v>
          </cell>
          <cell r="T70">
            <v>195</v>
          </cell>
          <cell r="U70">
            <v>133</v>
          </cell>
          <cell r="V70">
            <v>46</v>
          </cell>
          <cell r="W70">
            <v>4</v>
          </cell>
          <cell r="X70">
            <v>3</v>
          </cell>
          <cell r="Y70">
            <v>186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  <cell r="E71" t="str">
            <v>SCIENZE DELLA COMUNICAZIONE E DELL'ANIMAZIONE SOCIO-CULTURALE</v>
          </cell>
          <cell r="F71">
            <v>148</v>
          </cell>
          <cell r="G71">
            <v>55</v>
          </cell>
          <cell r="H71">
            <v>10</v>
          </cell>
          <cell r="I71">
            <v>1</v>
          </cell>
          <cell r="J71">
            <v>214</v>
          </cell>
          <cell r="K71">
            <v>112</v>
          </cell>
          <cell r="L71">
            <v>66</v>
          </cell>
          <cell r="M71">
            <v>10</v>
          </cell>
          <cell r="N71">
            <v>2</v>
          </cell>
          <cell r="O71">
            <v>190</v>
          </cell>
          <cell r="P71" t="str">
            <v>-</v>
          </cell>
          <cell r="Q71" t="str">
            <v>-</v>
          </cell>
          <cell r="R71" t="str">
            <v>-</v>
          </cell>
          <cell r="S71" t="str">
            <v>-</v>
          </cell>
          <cell r="T71" t="str">
            <v>-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  <cell r="E72" t="str">
            <v>SCIENZE DELLA FORMAZIONE</v>
          </cell>
          <cell r="F72">
            <v>117</v>
          </cell>
          <cell r="G72">
            <v>52</v>
          </cell>
          <cell r="H72">
            <v>5</v>
          </cell>
          <cell r="I72">
            <v>0</v>
          </cell>
          <cell r="J72">
            <v>174</v>
          </cell>
          <cell r="K72">
            <v>109</v>
          </cell>
          <cell r="L72">
            <v>66</v>
          </cell>
          <cell r="M72">
            <v>4</v>
          </cell>
          <cell r="N72">
            <v>0</v>
          </cell>
          <cell r="O72">
            <v>179</v>
          </cell>
          <cell r="P72" t="str">
            <v>-</v>
          </cell>
          <cell r="Q72" t="str">
            <v>-</v>
          </cell>
          <cell r="R72" t="str">
            <v>-</v>
          </cell>
          <cell r="S72" t="str">
            <v>-</v>
          </cell>
          <cell r="T72" t="str">
            <v>-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  <cell r="E73" t="str">
            <v>SCIENZE DELL'EDUCAZIONE</v>
          </cell>
          <cell r="F73">
            <v>109</v>
          </cell>
          <cell r="G73">
            <v>53</v>
          </cell>
          <cell r="H73">
            <v>6</v>
          </cell>
          <cell r="I73">
            <v>0</v>
          </cell>
          <cell r="J73">
            <v>168</v>
          </cell>
          <cell r="K73">
            <v>98</v>
          </cell>
          <cell r="L73">
            <v>82</v>
          </cell>
          <cell r="M73">
            <v>9</v>
          </cell>
          <cell r="N73">
            <v>0</v>
          </cell>
          <cell r="O73">
            <v>189</v>
          </cell>
          <cell r="P73" t="str">
            <v>-</v>
          </cell>
          <cell r="Q73" t="str">
            <v>-</v>
          </cell>
          <cell r="R73" t="str">
            <v>-</v>
          </cell>
          <cell r="S73" t="str">
            <v>-</v>
          </cell>
          <cell r="T73" t="str">
            <v>-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  <cell r="E74" t="str">
            <v>SCIENZE DELL'EDUCAZIONE E DELLA FORMAZIONE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>
            <v>0</v>
          </cell>
          <cell r="P74">
            <v>104</v>
          </cell>
          <cell r="Q74">
            <v>110</v>
          </cell>
          <cell r="R74">
            <v>12</v>
          </cell>
          <cell r="S74">
            <v>0</v>
          </cell>
          <cell r="T74">
            <v>226</v>
          </cell>
          <cell r="U74">
            <v>95</v>
          </cell>
          <cell r="V74">
            <v>114</v>
          </cell>
          <cell r="W74">
            <v>24</v>
          </cell>
          <cell r="X74">
            <v>0</v>
          </cell>
          <cell r="Y74">
            <v>233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  <cell r="E75" t="str">
            <v>SCIENZE E TECNICHE PSICOLOGICHE</v>
          </cell>
          <cell r="F75">
            <v>48</v>
          </cell>
          <cell r="G75">
            <v>149</v>
          </cell>
          <cell r="H75">
            <v>45</v>
          </cell>
          <cell r="I75">
            <v>0</v>
          </cell>
          <cell r="J75">
            <v>242</v>
          </cell>
          <cell r="K75">
            <v>45</v>
          </cell>
          <cell r="L75">
            <v>152</v>
          </cell>
          <cell r="M75">
            <v>44</v>
          </cell>
          <cell r="N75">
            <v>0</v>
          </cell>
          <cell r="O75">
            <v>241</v>
          </cell>
          <cell r="P75">
            <v>35</v>
          </cell>
          <cell r="Q75">
            <v>173</v>
          </cell>
          <cell r="R75">
            <v>40</v>
          </cell>
          <cell r="S75">
            <v>0</v>
          </cell>
          <cell r="T75">
            <v>248</v>
          </cell>
          <cell r="U75">
            <v>52</v>
          </cell>
          <cell r="V75">
            <v>151</v>
          </cell>
          <cell r="W75">
            <v>43</v>
          </cell>
          <cell r="X75">
            <v>1</v>
          </cell>
          <cell r="Y75">
            <v>247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  <cell r="E76" t="str">
            <v>CONSULENTE PER I SERVIZI ALLA PERSONA E ALLE IMPRESE</v>
          </cell>
          <cell r="F76">
            <v>32</v>
          </cell>
          <cell r="G76">
            <v>33</v>
          </cell>
          <cell r="H76">
            <v>4</v>
          </cell>
          <cell r="I76">
            <v>2</v>
          </cell>
          <cell r="J76">
            <v>71</v>
          </cell>
          <cell r="K76">
            <v>43</v>
          </cell>
          <cell r="L76">
            <v>36</v>
          </cell>
          <cell r="M76">
            <v>7</v>
          </cell>
          <cell r="N76">
            <v>2</v>
          </cell>
          <cell r="O76">
            <v>88</v>
          </cell>
          <cell r="P76" t="str">
            <v>-</v>
          </cell>
          <cell r="Q76" t="str">
            <v>-</v>
          </cell>
          <cell r="R76" t="str">
            <v>-</v>
          </cell>
          <cell r="S76" t="str">
            <v>-</v>
          </cell>
          <cell r="T76" t="str">
            <v>-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  <cell r="E77" t="str">
            <v>FORMAZIONE E GESTIONE DELLE RISORSE UMANE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-</v>
          </cell>
          <cell r="L77" t="str">
            <v>-</v>
          </cell>
          <cell r="M77" t="str">
            <v>-</v>
          </cell>
          <cell r="N77" t="str">
            <v>-</v>
          </cell>
          <cell r="O77">
            <v>0</v>
          </cell>
          <cell r="P77">
            <v>44</v>
          </cell>
          <cell r="Q77">
            <v>29</v>
          </cell>
          <cell r="R77">
            <v>9</v>
          </cell>
          <cell r="S77">
            <v>2</v>
          </cell>
          <cell r="T77">
            <v>84</v>
          </cell>
          <cell r="U77">
            <v>29</v>
          </cell>
          <cell r="V77">
            <v>30</v>
          </cell>
          <cell r="W77">
            <v>5</v>
          </cell>
          <cell r="X77">
            <v>0</v>
          </cell>
          <cell r="Y77">
            <v>64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  <cell r="E78" t="str">
            <v>PROGETTAZIONE E GESTIONE FORMATIVA NELL'ERA DIGITALE</v>
          </cell>
          <cell r="F78">
            <v>16</v>
          </cell>
          <cell r="G78">
            <v>9</v>
          </cell>
          <cell r="H78">
            <v>2</v>
          </cell>
          <cell r="I78">
            <v>0</v>
          </cell>
          <cell r="J78">
            <v>27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>
            <v>0</v>
          </cell>
          <cell r="P78" t="str">
            <v>-</v>
          </cell>
          <cell r="Q78" t="str">
            <v>-</v>
          </cell>
          <cell r="R78" t="str">
            <v>-</v>
          </cell>
          <cell r="S78" t="str">
            <v>-</v>
          </cell>
          <cell r="T78" t="str">
            <v>-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  <cell r="E79" t="str">
            <v>PSICOLOGIA CLINICA</v>
          </cell>
          <cell r="F79">
            <v>28</v>
          </cell>
          <cell r="G79">
            <v>57</v>
          </cell>
          <cell r="H79">
            <v>31</v>
          </cell>
          <cell r="I79">
            <v>4</v>
          </cell>
          <cell r="J79">
            <v>120</v>
          </cell>
          <cell r="K79">
            <v>22</v>
          </cell>
          <cell r="L79">
            <v>56</v>
          </cell>
          <cell r="M79">
            <v>31</v>
          </cell>
          <cell r="N79">
            <v>10</v>
          </cell>
          <cell r="O79">
            <v>119</v>
          </cell>
          <cell r="P79">
            <v>19</v>
          </cell>
          <cell r="Q79">
            <v>69</v>
          </cell>
          <cell r="R79">
            <v>28</v>
          </cell>
          <cell r="S79">
            <v>2</v>
          </cell>
          <cell r="T79">
            <v>118</v>
          </cell>
          <cell r="U79">
            <v>26</v>
          </cell>
          <cell r="V79">
            <v>53</v>
          </cell>
          <cell r="W79">
            <v>22</v>
          </cell>
          <cell r="X79">
            <v>0</v>
          </cell>
          <cell r="Y79">
            <v>101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  <cell r="E80" t="str">
            <v>SCIENZE DELL'EDUCAZIONE DEGLI ADULTI E DELLA FORMAZIONE CONTINUA</v>
          </cell>
          <cell r="F80">
            <v>40</v>
          </cell>
          <cell r="G80">
            <v>18</v>
          </cell>
          <cell r="H80">
            <v>4</v>
          </cell>
          <cell r="I80">
            <v>0</v>
          </cell>
          <cell r="J80">
            <v>62</v>
          </cell>
          <cell r="K80">
            <v>31</v>
          </cell>
          <cell r="L80">
            <v>17</v>
          </cell>
          <cell r="M80">
            <v>3</v>
          </cell>
          <cell r="N80">
            <v>1</v>
          </cell>
          <cell r="O80">
            <v>52</v>
          </cell>
          <cell r="P80" t="str">
            <v>-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  <cell r="E81" t="str">
            <v>SCIENZE DELL'INFORMAZIONE EDITORIALE, PUBBLICA E SOCIALE</v>
          </cell>
          <cell r="F81">
            <v>36</v>
          </cell>
          <cell r="G81">
            <v>28</v>
          </cell>
          <cell r="H81">
            <v>8</v>
          </cell>
          <cell r="I81">
            <v>3</v>
          </cell>
          <cell r="J81">
            <v>75</v>
          </cell>
          <cell r="K81">
            <v>40</v>
          </cell>
          <cell r="L81">
            <v>33</v>
          </cell>
          <cell r="M81">
            <v>8</v>
          </cell>
          <cell r="N81">
            <v>8</v>
          </cell>
          <cell r="O81">
            <v>89</v>
          </cell>
          <cell r="P81">
            <v>36</v>
          </cell>
          <cell r="Q81">
            <v>30</v>
          </cell>
          <cell r="R81">
            <v>10</v>
          </cell>
          <cell r="S81">
            <v>5</v>
          </cell>
          <cell r="T81">
            <v>81</v>
          </cell>
          <cell r="U81">
            <v>45</v>
          </cell>
          <cell r="V81">
            <v>46</v>
          </cell>
          <cell r="W81">
            <v>6</v>
          </cell>
          <cell r="X81">
            <v>4</v>
          </cell>
          <cell r="Y81">
            <v>101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  <cell r="E82" t="str">
            <v>SCIENZE PEDAGOGICHE</v>
          </cell>
          <cell r="F82">
            <v>45</v>
          </cell>
          <cell r="G82">
            <v>31</v>
          </cell>
          <cell r="H82">
            <v>12</v>
          </cell>
          <cell r="I82">
            <v>1</v>
          </cell>
          <cell r="J82">
            <v>89</v>
          </cell>
          <cell r="K82">
            <v>58</v>
          </cell>
          <cell r="L82">
            <v>36</v>
          </cell>
          <cell r="M82">
            <v>8</v>
          </cell>
          <cell r="N82">
            <v>0</v>
          </cell>
          <cell r="O82">
            <v>102</v>
          </cell>
          <cell r="P82">
            <v>58</v>
          </cell>
          <cell r="Q82">
            <v>36</v>
          </cell>
          <cell r="R82">
            <v>5</v>
          </cell>
          <cell r="S82">
            <v>1</v>
          </cell>
          <cell r="T82">
            <v>100</v>
          </cell>
          <cell r="U82">
            <v>57</v>
          </cell>
          <cell r="V82">
            <v>38</v>
          </cell>
          <cell r="W82">
            <v>4</v>
          </cell>
          <cell r="X82">
            <v>0</v>
          </cell>
          <cell r="Y82">
            <v>99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  <cell r="E83" t="str">
            <v>SCIENZE DELLA FORMAZIONE PRIMARIA</v>
          </cell>
          <cell r="F83">
            <v>45</v>
          </cell>
          <cell r="G83">
            <v>36</v>
          </cell>
          <cell r="H83">
            <v>13</v>
          </cell>
          <cell r="I83">
            <v>0</v>
          </cell>
          <cell r="J83">
            <v>94</v>
          </cell>
          <cell r="K83">
            <v>17</v>
          </cell>
          <cell r="L83">
            <v>50</v>
          </cell>
          <cell r="M83">
            <v>13</v>
          </cell>
          <cell r="N83">
            <v>1</v>
          </cell>
          <cell r="O83">
            <v>81</v>
          </cell>
          <cell r="P83">
            <v>19</v>
          </cell>
          <cell r="Q83">
            <v>60</v>
          </cell>
          <cell r="R83">
            <v>18</v>
          </cell>
          <cell r="S83">
            <v>1</v>
          </cell>
          <cell r="T83">
            <v>98</v>
          </cell>
          <cell r="U83">
            <v>18</v>
          </cell>
          <cell r="V83">
            <v>55.000000000000014</v>
          </cell>
          <cell r="W83">
            <v>19</v>
          </cell>
          <cell r="X83">
            <v>1</v>
          </cell>
          <cell r="Y83">
            <v>93.00000000000001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  <cell r="E84" t="str">
            <v>SCIENZE E TECNOLOGIE PER I BENI CULTURALI</v>
          </cell>
          <cell r="F84">
            <v>7</v>
          </cell>
          <cell r="G84">
            <v>9</v>
          </cell>
          <cell r="H84">
            <v>4</v>
          </cell>
          <cell r="I84">
            <v>0</v>
          </cell>
          <cell r="J84">
            <v>20</v>
          </cell>
          <cell r="K84">
            <v>13</v>
          </cell>
          <cell r="L84">
            <v>10</v>
          </cell>
          <cell r="M84">
            <v>0</v>
          </cell>
          <cell r="N84">
            <v>0</v>
          </cell>
          <cell r="O84">
            <v>23</v>
          </cell>
          <cell r="P84" t="str">
            <v>-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  <cell r="E85" t="str">
            <v>SCIENZE GEOLOGICHE</v>
          </cell>
          <cell r="F85">
            <v>32</v>
          </cell>
          <cell r="G85">
            <v>29</v>
          </cell>
          <cell r="H85">
            <v>7</v>
          </cell>
          <cell r="I85">
            <v>0</v>
          </cell>
          <cell r="J85">
            <v>68</v>
          </cell>
          <cell r="K85">
            <v>43</v>
          </cell>
          <cell r="L85">
            <v>18</v>
          </cell>
          <cell r="M85">
            <v>2</v>
          </cell>
          <cell r="N85">
            <v>0</v>
          </cell>
          <cell r="O85">
            <v>63</v>
          </cell>
          <cell r="P85">
            <v>30</v>
          </cell>
          <cell r="Q85">
            <v>25</v>
          </cell>
          <cell r="R85">
            <v>1</v>
          </cell>
          <cell r="S85">
            <v>0</v>
          </cell>
          <cell r="T85">
            <v>56</v>
          </cell>
          <cell r="U85">
            <v>25</v>
          </cell>
          <cell r="V85">
            <v>20</v>
          </cell>
          <cell r="W85">
            <v>2</v>
          </cell>
          <cell r="X85">
            <v>0</v>
          </cell>
          <cell r="Y85">
            <v>47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  <cell r="E86" t="str">
            <v>SCIENZA PER LA DIAGNOSTICA E CONSERVAZIONE DEI BENI CULTURALI</v>
          </cell>
          <cell r="F86">
            <v>5</v>
          </cell>
          <cell r="G86">
            <v>1</v>
          </cell>
          <cell r="H86">
            <v>2</v>
          </cell>
          <cell r="I86">
            <v>0</v>
          </cell>
          <cell r="J86">
            <v>8</v>
          </cell>
          <cell r="K86">
            <v>0</v>
          </cell>
          <cell r="L86">
            <v>3</v>
          </cell>
          <cell r="M86">
            <v>0</v>
          </cell>
          <cell r="N86">
            <v>0</v>
          </cell>
          <cell r="O86">
            <v>3</v>
          </cell>
          <cell r="P86">
            <v>3</v>
          </cell>
          <cell r="Q86">
            <v>0</v>
          </cell>
          <cell r="R86">
            <v>0</v>
          </cell>
          <cell r="S86">
            <v>0</v>
          </cell>
          <cell r="T86">
            <v>3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  <cell r="E87" t="str">
            <v>SCIENZE GEOLOGICHE E GEOFISICHE</v>
          </cell>
          <cell r="F87">
            <v>6</v>
          </cell>
          <cell r="G87">
            <v>6</v>
          </cell>
          <cell r="H87">
            <v>3</v>
          </cell>
          <cell r="I87">
            <v>0</v>
          </cell>
          <cell r="J87">
            <v>15</v>
          </cell>
          <cell r="K87">
            <v>4</v>
          </cell>
          <cell r="L87">
            <v>6</v>
          </cell>
          <cell r="M87">
            <v>3</v>
          </cell>
          <cell r="N87">
            <v>0</v>
          </cell>
          <cell r="O87">
            <v>13</v>
          </cell>
          <cell r="P87">
            <v>6</v>
          </cell>
          <cell r="Q87">
            <v>12</v>
          </cell>
          <cell r="R87">
            <v>1</v>
          </cell>
          <cell r="S87">
            <v>0</v>
          </cell>
          <cell r="T87">
            <v>19</v>
          </cell>
          <cell r="U87">
            <v>8</v>
          </cell>
          <cell r="V87">
            <v>6</v>
          </cell>
          <cell r="W87">
            <v>1</v>
          </cell>
          <cell r="X87">
            <v>0</v>
          </cell>
          <cell r="Y87">
            <v>15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  <cell r="E88" t="str">
            <v>CONSERVAZIONE E RESTAURO DEI BENI CULTURALI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V88">
            <v>6</v>
          </cell>
          <cell r="W88">
            <v>1</v>
          </cell>
          <cell r="X88">
            <v>0</v>
          </cell>
          <cell r="Y88">
            <v>8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  <cell r="E89" t="str">
            <v>ECONOMIA E COMMERCIO</v>
          </cell>
          <cell r="F89">
            <v>389</v>
          </cell>
          <cell r="G89">
            <v>255</v>
          </cell>
          <cell r="H89">
            <v>58</v>
          </cell>
          <cell r="I89">
            <v>11</v>
          </cell>
          <cell r="J89">
            <v>713</v>
          </cell>
          <cell r="K89">
            <v>350</v>
          </cell>
          <cell r="L89">
            <v>235</v>
          </cell>
          <cell r="M89">
            <v>58</v>
          </cell>
          <cell r="N89">
            <v>4</v>
          </cell>
          <cell r="O89">
            <v>647</v>
          </cell>
          <cell r="P89">
            <v>316</v>
          </cell>
          <cell r="Q89">
            <v>217</v>
          </cell>
          <cell r="R89">
            <v>43</v>
          </cell>
          <cell r="S89">
            <v>6</v>
          </cell>
          <cell r="T89">
            <v>582</v>
          </cell>
          <cell r="U89">
            <v>299</v>
          </cell>
          <cell r="V89">
            <v>213</v>
          </cell>
          <cell r="W89">
            <v>69</v>
          </cell>
          <cell r="X89">
            <v>6</v>
          </cell>
          <cell r="Y89">
            <v>587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  <cell r="E90" t="str">
            <v>SCIENZE STATISTICHE</v>
          </cell>
          <cell r="F90">
            <v>11</v>
          </cell>
          <cell r="G90">
            <v>11</v>
          </cell>
          <cell r="H90">
            <v>6</v>
          </cell>
          <cell r="I90">
            <v>0</v>
          </cell>
          <cell r="J90">
            <v>28</v>
          </cell>
          <cell r="K90">
            <v>13</v>
          </cell>
          <cell r="L90">
            <v>12</v>
          </cell>
          <cell r="M90">
            <v>8</v>
          </cell>
          <cell r="N90">
            <v>0</v>
          </cell>
          <cell r="O90">
            <v>33</v>
          </cell>
          <cell r="P90">
            <v>16</v>
          </cell>
          <cell r="Q90">
            <v>10</v>
          </cell>
          <cell r="R90">
            <v>6</v>
          </cell>
          <cell r="S90">
            <v>0</v>
          </cell>
          <cell r="T90">
            <v>32</v>
          </cell>
          <cell r="U90">
            <v>15</v>
          </cell>
          <cell r="V90">
            <v>9</v>
          </cell>
          <cell r="W90">
            <v>4</v>
          </cell>
          <cell r="X90">
            <v>0</v>
          </cell>
          <cell r="Y90">
            <v>28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  <cell r="E91" t="str">
            <v>ECONOMIA E COMMERCIO (Laurea Magistrale)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>
            <v>0</v>
          </cell>
          <cell r="P91">
            <v>25</v>
          </cell>
          <cell r="Q91">
            <v>19</v>
          </cell>
          <cell r="R91">
            <v>1</v>
          </cell>
          <cell r="S91">
            <v>1</v>
          </cell>
          <cell r="T91">
            <v>46</v>
          </cell>
          <cell r="U91">
            <v>26</v>
          </cell>
          <cell r="V91">
            <v>31</v>
          </cell>
          <cell r="W91">
            <v>11</v>
          </cell>
          <cell r="X91">
            <v>0</v>
          </cell>
          <cell r="Y91">
            <v>68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  <cell r="E92" t="str">
            <v>ECONOMIA E GESTIONE DELLE AZIENDE E DEI SISTEMI TURISTICI</v>
          </cell>
          <cell r="F92">
            <v>13</v>
          </cell>
          <cell r="G92">
            <v>12</v>
          </cell>
          <cell r="H92">
            <v>6</v>
          </cell>
          <cell r="I92">
            <v>1</v>
          </cell>
          <cell r="J92">
            <v>32</v>
          </cell>
          <cell r="K92">
            <v>16</v>
          </cell>
          <cell r="L92">
            <v>19</v>
          </cell>
          <cell r="M92">
            <v>8</v>
          </cell>
          <cell r="N92">
            <v>0</v>
          </cell>
          <cell r="O92">
            <v>43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  <cell r="E93" t="str">
            <v>ECONOMIA E STRATEGIE PER I MERCATI INTERNAZIONALI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>
            <v>0</v>
          </cell>
          <cell r="P93">
            <v>19</v>
          </cell>
          <cell r="Q93">
            <v>18</v>
          </cell>
          <cell r="R93">
            <v>2</v>
          </cell>
          <cell r="S93">
            <v>0</v>
          </cell>
          <cell r="T93">
            <v>39</v>
          </cell>
          <cell r="U93">
            <v>7</v>
          </cell>
          <cell r="V93">
            <v>12</v>
          </cell>
          <cell r="W93">
            <v>5</v>
          </cell>
          <cell r="X93">
            <v>0</v>
          </cell>
          <cell r="Y93">
            <v>24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  <cell r="E94" t="str">
            <v>STATISTICA E METODI PER L'ECONOMIA E LA FINANZA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-</v>
          </cell>
          <cell r="L94" t="str">
            <v>-</v>
          </cell>
          <cell r="M94" t="str">
            <v>-</v>
          </cell>
          <cell r="N94" t="str">
            <v>-</v>
          </cell>
          <cell r="O94">
            <v>0</v>
          </cell>
          <cell r="P94">
            <v>4</v>
          </cell>
          <cell r="Q94">
            <v>6</v>
          </cell>
          <cell r="R94">
            <v>0</v>
          </cell>
          <cell r="S94">
            <v>0</v>
          </cell>
          <cell r="T94">
            <v>10</v>
          </cell>
          <cell r="U94">
            <v>7</v>
          </cell>
          <cell r="V94">
            <v>8</v>
          </cell>
          <cell r="W94">
            <v>8</v>
          </cell>
          <cell r="X94">
            <v>0</v>
          </cell>
          <cell r="Y94">
            <v>23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  <cell r="E95" t="str">
            <v>STATISTICA PER LE DECISIONI FINANZIARIE E ATTUARIALI</v>
          </cell>
          <cell r="F95">
            <v>5</v>
          </cell>
          <cell r="G95">
            <v>2</v>
          </cell>
          <cell r="H95">
            <v>2</v>
          </cell>
          <cell r="I95">
            <v>0</v>
          </cell>
          <cell r="J95">
            <v>9</v>
          </cell>
          <cell r="K95">
            <v>3</v>
          </cell>
          <cell r="L95">
            <v>3</v>
          </cell>
          <cell r="M95">
            <v>0</v>
          </cell>
          <cell r="N95">
            <v>0</v>
          </cell>
          <cell r="O95">
            <v>6</v>
          </cell>
          <cell r="P95" t="str">
            <v>-</v>
          </cell>
          <cell r="Q95" t="str">
            <v>-</v>
          </cell>
          <cell r="R95" t="str">
            <v>-</v>
          </cell>
          <cell r="S95" t="str">
            <v>-</v>
          </cell>
          <cell r="T95" t="str">
            <v>-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  <cell r="E96" t="str">
            <v>SCIENZE DEL SERVIZIO SOCIALE</v>
          </cell>
          <cell r="F96">
            <v>352</v>
          </cell>
          <cell r="G96">
            <v>174</v>
          </cell>
          <cell r="H96">
            <v>16</v>
          </cell>
          <cell r="I96">
            <v>2</v>
          </cell>
          <cell r="J96">
            <v>544</v>
          </cell>
          <cell r="K96">
            <v>314</v>
          </cell>
          <cell r="L96">
            <v>136</v>
          </cell>
          <cell r="M96">
            <v>9</v>
          </cell>
          <cell r="N96">
            <v>1</v>
          </cell>
          <cell r="O96">
            <v>460</v>
          </cell>
          <cell r="P96">
            <v>414</v>
          </cell>
          <cell r="Q96">
            <v>178</v>
          </cell>
          <cell r="R96">
            <v>21</v>
          </cell>
          <cell r="S96">
            <v>3</v>
          </cell>
          <cell r="T96">
            <v>616</v>
          </cell>
          <cell r="U96">
            <v>317</v>
          </cell>
          <cell r="V96">
            <v>163</v>
          </cell>
          <cell r="W96">
            <v>20</v>
          </cell>
          <cell r="X96">
            <v>4</v>
          </cell>
          <cell r="Y96">
            <v>504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  <cell r="E97" t="str">
            <v>SCIENZE DELLA AMMINISTRAZIONE PUBBLICA E PRIVATA</v>
          </cell>
          <cell r="F97">
            <v>139</v>
          </cell>
          <cell r="G97">
            <v>42</v>
          </cell>
          <cell r="H97">
            <v>9</v>
          </cell>
          <cell r="I97">
            <v>0</v>
          </cell>
          <cell r="J97">
            <v>190</v>
          </cell>
          <cell r="K97">
            <v>94</v>
          </cell>
          <cell r="L97">
            <v>23</v>
          </cell>
          <cell r="M97">
            <v>6</v>
          </cell>
          <cell r="N97">
            <v>1</v>
          </cell>
          <cell r="O97">
            <v>124</v>
          </cell>
          <cell r="P97">
            <v>70</v>
          </cell>
          <cell r="Q97">
            <v>30</v>
          </cell>
          <cell r="R97">
            <v>3</v>
          </cell>
          <cell r="S97">
            <v>0</v>
          </cell>
          <cell r="T97">
            <v>103</v>
          </cell>
          <cell r="U97">
            <v>69</v>
          </cell>
          <cell r="V97">
            <v>28</v>
          </cell>
          <cell r="W97">
            <v>5</v>
          </cell>
          <cell r="X97">
            <v>0</v>
          </cell>
          <cell r="Y97">
            <v>102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  <cell r="E98" t="str">
            <v>SCIENZE POLITICHE RELAZIONI INTERNAZIONALI E STUDI EUROPEI</v>
          </cell>
          <cell r="F98">
            <v>113</v>
          </cell>
          <cell r="G98">
            <v>61</v>
          </cell>
          <cell r="H98">
            <v>6</v>
          </cell>
          <cell r="I98">
            <v>3</v>
          </cell>
          <cell r="J98">
            <v>183</v>
          </cell>
          <cell r="K98">
            <v>88</v>
          </cell>
          <cell r="L98">
            <v>48</v>
          </cell>
          <cell r="M98">
            <v>7</v>
          </cell>
          <cell r="N98">
            <v>1</v>
          </cell>
          <cell r="O98">
            <v>144</v>
          </cell>
          <cell r="P98">
            <v>83</v>
          </cell>
          <cell r="Q98">
            <v>57</v>
          </cell>
          <cell r="R98">
            <v>16</v>
          </cell>
          <cell r="S98">
            <v>3</v>
          </cell>
          <cell r="T98">
            <v>159</v>
          </cell>
          <cell r="U98">
            <v>99</v>
          </cell>
          <cell r="V98">
            <v>66</v>
          </cell>
          <cell r="W98">
            <v>20</v>
          </cell>
          <cell r="X98">
            <v>3</v>
          </cell>
          <cell r="Y98">
            <v>188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  <cell r="E99" t="str">
            <v>PROGETTAZIONE DELLE POLITICHE DI INCLUSIONE SOCIALE</v>
          </cell>
          <cell r="F99">
            <v>24</v>
          </cell>
          <cell r="G99">
            <v>13</v>
          </cell>
          <cell r="H99">
            <v>3</v>
          </cell>
          <cell r="I99">
            <v>1</v>
          </cell>
          <cell r="J99">
            <v>41</v>
          </cell>
          <cell r="K99">
            <v>24</v>
          </cell>
          <cell r="L99">
            <v>33</v>
          </cell>
          <cell r="M99">
            <v>4</v>
          </cell>
          <cell r="N99">
            <v>0</v>
          </cell>
          <cell r="O99">
            <v>61</v>
          </cell>
          <cell r="P99">
            <v>51</v>
          </cell>
          <cell r="Q99">
            <v>47</v>
          </cell>
          <cell r="R99">
            <v>2</v>
          </cell>
          <cell r="S99">
            <v>1</v>
          </cell>
          <cell r="T99">
            <v>101</v>
          </cell>
          <cell r="U99">
            <v>24</v>
          </cell>
          <cell r="V99">
            <v>19</v>
          </cell>
          <cell r="W99">
            <v>4</v>
          </cell>
          <cell r="X99">
            <v>0</v>
          </cell>
          <cell r="Y99">
            <v>47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  <cell r="E100" t="str">
            <v>RELAZIONI INTERNAZIONALI</v>
          </cell>
          <cell r="F100">
            <v>22</v>
          </cell>
          <cell r="G100">
            <v>9</v>
          </cell>
          <cell r="H100">
            <v>1</v>
          </cell>
          <cell r="I100">
            <v>1</v>
          </cell>
          <cell r="J100">
            <v>33</v>
          </cell>
          <cell r="K100">
            <v>22</v>
          </cell>
          <cell r="L100">
            <v>17</v>
          </cell>
          <cell r="M100">
            <v>5</v>
          </cell>
          <cell r="N100">
            <v>4</v>
          </cell>
          <cell r="O100">
            <v>48</v>
          </cell>
          <cell r="P100">
            <v>12</v>
          </cell>
          <cell r="Q100">
            <v>13</v>
          </cell>
          <cell r="R100">
            <v>5</v>
          </cell>
          <cell r="S100">
            <v>0</v>
          </cell>
          <cell r="T100">
            <v>30</v>
          </cell>
          <cell r="U100">
            <v>16</v>
          </cell>
          <cell r="V100">
            <v>12</v>
          </cell>
          <cell r="W100">
            <v>6</v>
          </cell>
          <cell r="X100">
            <v>1</v>
          </cell>
          <cell r="Y100">
            <v>35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  <cell r="E101" t="str">
            <v>SCIENZE DELLE AMMINISTRAZIONI</v>
          </cell>
          <cell r="F101">
            <v>33</v>
          </cell>
          <cell r="G101">
            <v>19</v>
          </cell>
          <cell r="H101">
            <v>4</v>
          </cell>
          <cell r="I101">
            <v>0</v>
          </cell>
          <cell r="J101">
            <v>56</v>
          </cell>
          <cell r="K101">
            <v>26</v>
          </cell>
          <cell r="L101">
            <v>29</v>
          </cell>
          <cell r="M101">
            <v>5</v>
          </cell>
          <cell r="N101">
            <v>1</v>
          </cell>
          <cell r="O101">
            <v>61</v>
          </cell>
          <cell r="P101">
            <v>30</v>
          </cell>
          <cell r="Q101">
            <v>31</v>
          </cell>
          <cell r="R101">
            <v>1</v>
          </cell>
          <cell r="S101">
            <v>11</v>
          </cell>
          <cell r="T101">
            <v>73</v>
          </cell>
          <cell r="U101">
            <v>24</v>
          </cell>
          <cell r="V101">
            <v>29</v>
          </cell>
          <cell r="W101">
            <v>1</v>
          </cell>
          <cell r="X101">
            <v>0</v>
          </cell>
          <cell r="Y101">
            <v>54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  <cell r="E102" t="str">
            <v>ASSISTENZA SANITARIA</v>
          </cell>
          <cell r="F102">
            <v>10</v>
          </cell>
          <cell r="G102">
            <v>1</v>
          </cell>
          <cell r="H102">
            <v>0</v>
          </cell>
          <cell r="I102">
            <v>0</v>
          </cell>
          <cell r="J102">
            <v>11</v>
          </cell>
          <cell r="K102">
            <v>12</v>
          </cell>
          <cell r="L102">
            <v>6</v>
          </cell>
          <cell r="M102">
            <v>1</v>
          </cell>
          <cell r="N102">
            <v>0</v>
          </cell>
          <cell r="O102">
            <v>19</v>
          </cell>
          <cell r="P102">
            <v>11</v>
          </cell>
          <cell r="Q102">
            <v>8</v>
          </cell>
          <cell r="R102">
            <v>0</v>
          </cell>
          <cell r="S102">
            <v>1</v>
          </cell>
          <cell r="T102">
            <v>20</v>
          </cell>
          <cell r="U102">
            <v>7</v>
          </cell>
          <cell r="V102">
            <v>10</v>
          </cell>
          <cell r="W102">
            <v>2</v>
          </cell>
          <cell r="X102">
            <v>0</v>
          </cell>
          <cell r="Y102">
            <v>19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  <cell r="E103" t="str">
            <v>DIETISTICA</v>
          </cell>
          <cell r="F103">
            <v>3</v>
          </cell>
          <cell r="G103">
            <v>5</v>
          </cell>
          <cell r="H103">
            <v>6</v>
          </cell>
          <cell r="I103">
            <v>0</v>
          </cell>
          <cell r="J103">
            <v>14</v>
          </cell>
          <cell r="K103">
            <v>3</v>
          </cell>
          <cell r="L103">
            <v>6</v>
          </cell>
          <cell r="M103">
            <v>4</v>
          </cell>
          <cell r="N103">
            <v>0</v>
          </cell>
          <cell r="O103">
            <v>13</v>
          </cell>
          <cell r="P103">
            <v>3</v>
          </cell>
          <cell r="Q103">
            <v>4</v>
          </cell>
          <cell r="R103">
            <v>3</v>
          </cell>
          <cell r="S103">
            <v>0</v>
          </cell>
          <cell r="T103">
            <v>10</v>
          </cell>
          <cell r="U103">
            <v>4</v>
          </cell>
          <cell r="V103">
            <v>3</v>
          </cell>
          <cell r="W103">
            <v>2</v>
          </cell>
          <cell r="X103">
            <v>2</v>
          </cell>
          <cell r="Y103">
            <v>11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  <cell r="E104" t="str">
            <v>EDUCAZIONE PROFESSIONALE</v>
          </cell>
          <cell r="F104">
            <v>19</v>
          </cell>
          <cell r="G104">
            <v>11</v>
          </cell>
          <cell r="H104">
            <v>1</v>
          </cell>
          <cell r="I104">
            <v>0</v>
          </cell>
          <cell r="J104">
            <v>31</v>
          </cell>
          <cell r="K104">
            <v>11</v>
          </cell>
          <cell r="L104">
            <v>21</v>
          </cell>
          <cell r="M104">
            <v>2</v>
          </cell>
          <cell r="N104">
            <v>0</v>
          </cell>
          <cell r="O104">
            <v>34</v>
          </cell>
          <cell r="P104">
            <v>13</v>
          </cell>
          <cell r="Q104">
            <v>17</v>
          </cell>
          <cell r="R104">
            <v>2</v>
          </cell>
          <cell r="S104">
            <v>1</v>
          </cell>
          <cell r="T104">
            <v>33</v>
          </cell>
          <cell r="U104">
            <v>13</v>
          </cell>
          <cell r="V104">
            <v>11</v>
          </cell>
          <cell r="W104">
            <v>2</v>
          </cell>
          <cell r="X104">
            <v>0</v>
          </cell>
          <cell r="Y104">
            <v>26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  <cell r="E105" t="str">
            <v>FISIOTERAPIA</v>
          </cell>
          <cell r="F105">
            <v>30</v>
          </cell>
          <cell r="G105">
            <v>52</v>
          </cell>
          <cell r="H105">
            <v>22</v>
          </cell>
          <cell r="I105">
            <v>1</v>
          </cell>
          <cell r="J105">
            <v>105</v>
          </cell>
          <cell r="K105">
            <v>32</v>
          </cell>
          <cell r="L105">
            <v>68</v>
          </cell>
          <cell r="M105">
            <v>21</v>
          </cell>
          <cell r="N105">
            <v>1</v>
          </cell>
          <cell r="O105">
            <v>122</v>
          </cell>
          <cell r="P105">
            <v>40</v>
          </cell>
          <cell r="Q105">
            <v>68</v>
          </cell>
          <cell r="R105">
            <v>14</v>
          </cell>
          <cell r="S105">
            <v>1</v>
          </cell>
          <cell r="T105">
            <v>123</v>
          </cell>
          <cell r="U105">
            <v>44</v>
          </cell>
          <cell r="V105">
            <v>70</v>
          </cell>
          <cell r="W105">
            <v>18</v>
          </cell>
          <cell r="X105">
            <v>1</v>
          </cell>
          <cell r="Y105">
            <v>133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  <cell r="E106" t="str">
            <v>IGIENE DENTALE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2</v>
          </cell>
          <cell r="L106">
            <v>9</v>
          </cell>
          <cell r="M106">
            <v>4</v>
          </cell>
          <cell r="N106">
            <v>0</v>
          </cell>
          <cell r="O106">
            <v>15</v>
          </cell>
          <cell r="P106">
            <v>8</v>
          </cell>
          <cell r="Q106">
            <v>6</v>
          </cell>
          <cell r="R106">
            <v>2</v>
          </cell>
          <cell r="S106">
            <v>0</v>
          </cell>
          <cell r="T106">
            <v>16</v>
          </cell>
          <cell r="U106">
            <v>3</v>
          </cell>
          <cell r="V106">
            <v>2</v>
          </cell>
          <cell r="W106">
            <v>5</v>
          </cell>
          <cell r="X106">
            <v>0</v>
          </cell>
          <cell r="Y106">
            <v>10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  <cell r="E107" t="str">
            <v>INFERMIERISTICA</v>
          </cell>
          <cell r="F107">
            <v>165</v>
          </cell>
          <cell r="G107">
            <v>182</v>
          </cell>
          <cell r="H107">
            <v>61</v>
          </cell>
          <cell r="I107">
            <v>2</v>
          </cell>
          <cell r="J107">
            <v>410</v>
          </cell>
          <cell r="K107">
            <v>135</v>
          </cell>
          <cell r="L107">
            <v>183</v>
          </cell>
          <cell r="M107">
            <v>47</v>
          </cell>
          <cell r="N107">
            <v>5</v>
          </cell>
          <cell r="O107">
            <v>370</v>
          </cell>
          <cell r="P107">
            <v>161</v>
          </cell>
          <cell r="Q107">
            <v>201</v>
          </cell>
          <cell r="R107">
            <v>56</v>
          </cell>
          <cell r="S107">
            <v>1</v>
          </cell>
          <cell r="T107">
            <v>419</v>
          </cell>
          <cell r="U107">
            <v>202</v>
          </cell>
          <cell r="V107">
            <v>193</v>
          </cell>
          <cell r="W107">
            <v>51</v>
          </cell>
          <cell r="X107">
            <v>3</v>
          </cell>
          <cell r="Y107">
            <v>449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  <cell r="E108" t="str">
            <v>LOGOPEDIA</v>
          </cell>
          <cell r="F108">
            <v>4</v>
          </cell>
          <cell r="G108">
            <v>12</v>
          </cell>
          <cell r="H108">
            <v>3</v>
          </cell>
          <cell r="I108">
            <v>0</v>
          </cell>
          <cell r="J108">
            <v>19</v>
          </cell>
          <cell r="K108">
            <v>1</v>
          </cell>
          <cell r="L108">
            <v>11</v>
          </cell>
          <cell r="M108">
            <v>7</v>
          </cell>
          <cell r="N108">
            <v>0</v>
          </cell>
          <cell r="O108">
            <v>19</v>
          </cell>
          <cell r="P108">
            <v>5</v>
          </cell>
          <cell r="Q108">
            <v>12</v>
          </cell>
          <cell r="R108">
            <v>4</v>
          </cell>
          <cell r="S108">
            <v>0</v>
          </cell>
          <cell r="T108">
            <v>21</v>
          </cell>
          <cell r="U108">
            <v>0</v>
          </cell>
          <cell r="V108">
            <v>13</v>
          </cell>
          <cell r="W108">
            <v>8</v>
          </cell>
          <cell r="X108">
            <v>0</v>
          </cell>
          <cell r="Y108">
            <v>21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  <cell r="E109" t="str">
            <v>ORTOTTICA ED ASSISTENZA OFTALMOLOGICA</v>
          </cell>
          <cell r="F109">
            <v>5</v>
          </cell>
          <cell r="G109">
            <v>3</v>
          </cell>
          <cell r="H109">
            <v>0</v>
          </cell>
          <cell r="I109">
            <v>0</v>
          </cell>
          <cell r="J109">
            <v>8</v>
          </cell>
          <cell r="K109">
            <v>2</v>
          </cell>
          <cell r="L109">
            <v>5</v>
          </cell>
          <cell r="M109">
            <v>2</v>
          </cell>
          <cell r="N109">
            <v>0</v>
          </cell>
          <cell r="O109">
            <v>9</v>
          </cell>
          <cell r="P109">
            <v>5</v>
          </cell>
          <cell r="Q109">
            <v>3</v>
          </cell>
          <cell r="R109">
            <v>2</v>
          </cell>
          <cell r="S109">
            <v>0</v>
          </cell>
          <cell r="T109">
            <v>10</v>
          </cell>
          <cell r="U109">
            <v>1</v>
          </cell>
          <cell r="V109">
            <v>8</v>
          </cell>
          <cell r="W109">
            <v>1</v>
          </cell>
          <cell r="X109">
            <v>0</v>
          </cell>
          <cell r="Y109">
            <v>10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  <cell r="E110" t="str">
            <v>OSTETRICIA</v>
          </cell>
          <cell r="F110">
            <v>3</v>
          </cell>
          <cell r="G110">
            <v>17</v>
          </cell>
          <cell r="H110">
            <v>9</v>
          </cell>
          <cell r="I110">
            <v>0</v>
          </cell>
          <cell r="J110">
            <v>29</v>
          </cell>
          <cell r="K110">
            <v>1</v>
          </cell>
          <cell r="L110">
            <v>9</v>
          </cell>
          <cell r="M110">
            <v>8</v>
          </cell>
          <cell r="N110">
            <v>0</v>
          </cell>
          <cell r="O110">
            <v>18</v>
          </cell>
          <cell r="P110">
            <v>3</v>
          </cell>
          <cell r="Q110">
            <v>10</v>
          </cell>
          <cell r="R110">
            <v>7</v>
          </cell>
          <cell r="S110">
            <v>0</v>
          </cell>
          <cell r="T110">
            <v>20</v>
          </cell>
          <cell r="U110">
            <v>4</v>
          </cell>
          <cell r="V110">
            <v>8</v>
          </cell>
          <cell r="W110">
            <v>2</v>
          </cell>
          <cell r="X110">
            <v>0</v>
          </cell>
          <cell r="Y110">
            <v>14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  <cell r="E111" t="str">
            <v>SCIENZE DELLE ATTIVITA' MOTORIE E SPORTIVE</v>
          </cell>
          <cell r="F111">
            <v>13</v>
          </cell>
          <cell r="G111">
            <v>32</v>
          </cell>
          <cell r="H111">
            <v>4</v>
          </cell>
          <cell r="I111">
            <v>0</v>
          </cell>
          <cell r="J111">
            <v>49</v>
          </cell>
          <cell r="K111">
            <v>30</v>
          </cell>
          <cell r="L111">
            <v>46</v>
          </cell>
          <cell r="M111">
            <v>7</v>
          </cell>
          <cell r="N111">
            <v>0</v>
          </cell>
          <cell r="O111">
            <v>83</v>
          </cell>
          <cell r="P111">
            <v>28</v>
          </cell>
          <cell r="Q111">
            <v>43</v>
          </cell>
          <cell r="R111">
            <v>5</v>
          </cell>
          <cell r="S111">
            <v>0</v>
          </cell>
          <cell r="T111">
            <v>76</v>
          </cell>
          <cell r="U111">
            <v>24</v>
          </cell>
          <cell r="V111">
            <v>42</v>
          </cell>
          <cell r="W111">
            <v>4</v>
          </cell>
          <cell r="X111">
            <v>0</v>
          </cell>
          <cell r="Y111">
            <v>70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  <cell r="E112" t="str">
            <v>TECNICA DELLA RIABILITAZIONE PSICHIATRICA</v>
          </cell>
          <cell r="F112">
            <v>2</v>
          </cell>
          <cell r="G112">
            <v>6</v>
          </cell>
          <cell r="H112">
            <v>5</v>
          </cell>
          <cell r="I112">
            <v>0</v>
          </cell>
          <cell r="J112">
            <v>13</v>
          </cell>
          <cell r="K112">
            <v>7</v>
          </cell>
          <cell r="L112">
            <v>7</v>
          </cell>
          <cell r="M112">
            <v>3</v>
          </cell>
          <cell r="N112">
            <v>0</v>
          </cell>
          <cell r="O112">
            <v>17</v>
          </cell>
          <cell r="P112">
            <v>8</v>
          </cell>
          <cell r="Q112">
            <v>8</v>
          </cell>
          <cell r="R112">
            <v>2</v>
          </cell>
          <cell r="S112">
            <v>0</v>
          </cell>
          <cell r="T112">
            <v>18</v>
          </cell>
          <cell r="U112">
            <v>5</v>
          </cell>
          <cell r="V112">
            <v>7</v>
          </cell>
          <cell r="W112">
            <v>5</v>
          </cell>
          <cell r="X112">
            <v>0</v>
          </cell>
          <cell r="Y112">
            <v>17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  <cell r="E113" t="str">
            <v>TECNICHE AUDIOMETRICHE</v>
          </cell>
          <cell r="F113">
            <v>4</v>
          </cell>
          <cell r="G113">
            <v>2</v>
          </cell>
          <cell r="H113">
            <v>4</v>
          </cell>
          <cell r="I113">
            <v>0</v>
          </cell>
          <cell r="J113">
            <v>10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  <cell r="O113">
            <v>0</v>
          </cell>
          <cell r="P113">
            <v>8</v>
          </cell>
          <cell r="Q113">
            <v>2</v>
          </cell>
          <cell r="R113">
            <v>0</v>
          </cell>
          <cell r="S113">
            <v>0</v>
          </cell>
          <cell r="T113">
            <v>10</v>
          </cell>
          <cell r="U113">
            <v>3</v>
          </cell>
          <cell r="V113">
            <v>5</v>
          </cell>
          <cell r="W113">
            <v>1</v>
          </cell>
          <cell r="X113">
            <v>0</v>
          </cell>
          <cell r="Y113">
            <v>9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  <cell r="E114" t="str">
            <v>TECNICHE AUDIOPROTESICHE </v>
          </cell>
          <cell r="F114">
            <v>11</v>
          </cell>
          <cell r="G114">
            <v>8</v>
          </cell>
          <cell r="H114">
            <v>1</v>
          </cell>
          <cell r="I114">
            <v>0</v>
          </cell>
          <cell r="J114">
            <v>20</v>
          </cell>
          <cell r="K114">
            <v>9</v>
          </cell>
          <cell r="L114">
            <v>11</v>
          </cell>
          <cell r="M114">
            <v>3</v>
          </cell>
          <cell r="N114">
            <v>0</v>
          </cell>
          <cell r="O114">
            <v>23</v>
          </cell>
          <cell r="P114">
            <v>15</v>
          </cell>
          <cell r="Q114">
            <v>4</v>
          </cell>
          <cell r="R114">
            <v>1</v>
          </cell>
          <cell r="S114">
            <v>0</v>
          </cell>
          <cell r="T114">
            <v>20</v>
          </cell>
          <cell r="U114">
            <v>11</v>
          </cell>
          <cell r="V114">
            <v>7</v>
          </cell>
          <cell r="W114">
            <v>2</v>
          </cell>
          <cell r="X114">
            <v>0</v>
          </cell>
          <cell r="Y114">
            <v>20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  <cell r="E115" t="str">
            <v>TECNICHE DELLA PREV.NELL'AMBIENTE E NEI LUOGHI DI LAVORO</v>
          </cell>
          <cell r="F115">
            <v>11</v>
          </cell>
          <cell r="G115">
            <v>11</v>
          </cell>
          <cell r="H115">
            <v>7</v>
          </cell>
          <cell r="I115">
            <v>0</v>
          </cell>
          <cell r="J115">
            <v>29</v>
          </cell>
          <cell r="K115">
            <v>15</v>
          </cell>
          <cell r="L115">
            <v>17</v>
          </cell>
          <cell r="M115">
            <v>1</v>
          </cell>
          <cell r="N115">
            <v>0</v>
          </cell>
          <cell r="O115">
            <v>33</v>
          </cell>
          <cell r="P115">
            <v>22</v>
          </cell>
          <cell r="Q115">
            <v>12</v>
          </cell>
          <cell r="R115">
            <v>3</v>
          </cell>
          <cell r="S115">
            <v>0</v>
          </cell>
          <cell r="T115">
            <v>37</v>
          </cell>
          <cell r="U115">
            <v>15</v>
          </cell>
          <cell r="V115">
            <v>23</v>
          </cell>
          <cell r="W115">
            <v>1</v>
          </cell>
          <cell r="X115">
            <v>0</v>
          </cell>
          <cell r="Y115">
            <v>39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  <cell r="E116" t="str">
            <v>TECNICHE DI FISIOPATOLOGIA CARDIOCIRCOLATORIA E PERFUSIONE CARDIOVASCOLARE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str">
            <v>-</v>
          </cell>
          <cell r="L116" t="str">
            <v>-</v>
          </cell>
          <cell r="M116" t="str">
            <v>-</v>
          </cell>
          <cell r="N116" t="str">
            <v>-</v>
          </cell>
          <cell r="O116">
            <v>0</v>
          </cell>
          <cell r="P116">
            <v>3</v>
          </cell>
          <cell r="Q116">
            <v>7</v>
          </cell>
          <cell r="R116">
            <v>0</v>
          </cell>
          <cell r="S116">
            <v>0</v>
          </cell>
          <cell r="T116">
            <v>10</v>
          </cell>
          <cell r="U116">
            <v>3</v>
          </cell>
          <cell r="V116">
            <v>7</v>
          </cell>
          <cell r="W116">
            <v>0</v>
          </cell>
          <cell r="X116">
            <v>0</v>
          </cell>
          <cell r="Y116">
            <v>10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  <cell r="E117" t="str">
            <v>TECNICHE DI LABORATORIO BIOMEDICO</v>
          </cell>
          <cell r="F117">
            <v>5</v>
          </cell>
          <cell r="G117">
            <v>14</v>
          </cell>
          <cell r="H117">
            <v>4</v>
          </cell>
          <cell r="I117">
            <v>1</v>
          </cell>
          <cell r="J117">
            <v>24</v>
          </cell>
          <cell r="K117">
            <v>5</v>
          </cell>
          <cell r="L117">
            <v>10</v>
          </cell>
          <cell r="M117">
            <v>3</v>
          </cell>
          <cell r="N117">
            <v>1</v>
          </cell>
          <cell r="O117">
            <v>19</v>
          </cell>
          <cell r="P117">
            <v>8</v>
          </cell>
          <cell r="Q117">
            <v>9</v>
          </cell>
          <cell r="R117">
            <v>4</v>
          </cell>
          <cell r="S117">
            <v>0</v>
          </cell>
          <cell r="T117">
            <v>21</v>
          </cell>
          <cell r="U117">
            <v>12</v>
          </cell>
          <cell r="V117">
            <v>7</v>
          </cell>
          <cell r="W117">
            <v>3</v>
          </cell>
          <cell r="X117">
            <v>0</v>
          </cell>
          <cell r="Y117">
            <v>22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  <cell r="E118" t="str">
            <v>TECNICHE DI NEUROFISIOPATOLOGIA</v>
          </cell>
          <cell r="F118">
            <v>2</v>
          </cell>
          <cell r="G118">
            <v>4</v>
          </cell>
          <cell r="H118">
            <v>2</v>
          </cell>
          <cell r="I118">
            <v>0</v>
          </cell>
          <cell r="J118">
            <v>8</v>
          </cell>
          <cell r="K118">
            <v>3</v>
          </cell>
          <cell r="L118">
            <v>5</v>
          </cell>
          <cell r="M118">
            <v>2</v>
          </cell>
          <cell r="N118">
            <v>0</v>
          </cell>
          <cell r="O118">
            <v>10</v>
          </cell>
          <cell r="P118">
            <v>2</v>
          </cell>
          <cell r="Q118">
            <v>6</v>
          </cell>
          <cell r="R118">
            <v>2</v>
          </cell>
          <cell r="S118">
            <v>0</v>
          </cell>
          <cell r="T118">
            <v>10</v>
          </cell>
          <cell r="U118">
            <v>4</v>
          </cell>
          <cell r="V118">
            <v>4</v>
          </cell>
          <cell r="W118">
            <v>1</v>
          </cell>
          <cell r="X118">
            <v>0</v>
          </cell>
          <cell r="Y118">
            <v>9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  <cell r="E119" t="str">
            <v>TECNICHE DI RADIOLOGIA MEDICA, PER IMMAGINI E RADIOTERAPIA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>
            <v>0</v>
          </cell>
          <cell r="P119">
            <v>1</v>
          </cell>
          <cell r="Q119">
            <v>7</v>
          </cell>
          <cell r="R119">
            <v>1</v>
          </cell>
          <cell r="S119">
            <v>0</v>
          </cell>
          <cell r="T119">
            <v>9</v>
          </cell>
          <cell r="U119">
            <v>2</v>
          </cell>
          <cell r="V119">
            <v>7</v>
          </cell>
          <cell r="W119">
            <v>0</v>
          </cell>
          <cell r="X119">
            <v>0</v>
          </cell>
          <cell r="Y119">
            <v>9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  <cell r="E120" t="str">
            <v>SCIENZE DELLE PROFESSIONI SANITARIE DELLA PREVENZIONE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18</v>
          </cell>
          <cell r="L120">
            <v>11</v>
          </cell>
          <cell r="M120">
            <v>0</v>
          </cell>
          <cell r="N120">
            <v>0</v>
          </cell>
          <cell r="O120">
            <v>29</v>
          </cell>
          <cell r="P120">
            <v>6</v>
          </cell>
          <cell r="Q120">
            <v>7</v>
          </cell>
          <cell r="R120">
            <v>7</v>
          </cell>
          <cell r="S120">
            <v>0</v>
          </cell>
          <cell r="T120">
            <v>20</v>
          </cell>
          <cell r="U120">
            <v>11</v>
          </cell>
          <cell r="V120">
            <v>8</v>
          </cell>
          <cell r="W120">
            <v>1</v>
          </cell>
          <cell r="X120">
            <v>0</v>
          </cell>
          <cell r="Y120">
            <v>20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  <cell r="E121" t="str">
            <v>SCIENZE INFERMIERISTICHE ED OSTETRICHE</v>
          </cell>
          <cell r="F121">
            <v>5</v>
          </cell>
          <cell r="G121">
            <v>2</v>
          </cell>
          <cell r="H121">
            <v>3</v>
          </cell>
          <cell r="I121">
            <v>0</v>
          </cell>
          <cell r="J121">
            <v>10</v>
          </cell>
          <cell r="K121">
            <v>10</v>
          </cell>
          <cell r="L121">
            <v>9</v>
          </cell>
          <cell r="M121">
            <v>4</v>
          </cell>
          <cell r="N121">
            <v>0</v>
          </cell>
          <cell r="O121">
            <v>23</v>
          </cell>
          <cell r="P121">
            <v>7</v>
          </cell>
          <cell r="Q121">
            <v>8</v>
          </cell>
          <cell r="R121">
            <v>5</v>
          </cell>
          <cell r="S121">
            <v>0</v>
          </cell>
          <cell r="T121">
            <v>20</v>
          </cell>
          <cell r="U121">
            <v>5</v>
          </cell>
          <cell r="V121">
            <v>12</v>
          </cell>
          <cell r="W121">
            <v>4</v>
          </cell>
          <cell r="X121">
            <v>0</v>
          </cell>
          <cell r="Y121">
            <v>21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  <cell r="E122" t="str">
            <v>MEDICINA E CHIRURGIA</v>
          </cell>
          <cell r="F122">
            <v>33</v>
          </cell>
          <cell r="G122">
            <v>133</v>
          </cell>
          <cell r="H122">
            <v>181</v>
          </cell>
          <cell r="I122">
            <v>0</v>
          </cell>
          <cell r="J122">
            <v>347</v>
          </cell>
          <cell r="K122">
            <v>23</v>
          </cell>
          <cell r="L122">
            <v>112</v>
          </cell>
          <cell r="M122">
            <v>164</v>
          </cell>
          <cell r="N122">
            <v>0</v>
          </cell>
          <cell r="O122">
            <v>299</v>
          </cell>
          <cell r="P122">
            <v>18</v>
          </cell>
          <cell r="Q122">
            <v>138</v>
          </cell>
          <cell r="R122">
            <v>175</v>
          </cell>
          <cell r="S122">
            <v>12</v>
          </cell>
          <cell r="T122">
            <v>343</v>
          </cell>
          <cell r="U122">
            <v>158</v>
          </cell>
          <cell r="V122">
            <v>389</v>
          </cell>
          <cell r="W122">
            <v>237</v>
          </cell>
          <cell r="X122">
            <v>15</v>
          </cell>
          <cell r="Y122">
            <v>799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  <cell r="E123" t="str">
            <v>MEDICINA E CHIRURGIA - BARI ENGLISH MEDICAL CURRICULUM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</v>
          </cell>
          <cell r="L123">
            <v>11</v>
          </cell>
          <cell r="M123">
            <v>14</v>
          </cell>
          <cell r="N123">
            <v>3</v>
          </cell>
          <cell r="O123">
            <v>30</v>
          </cell>
          <cell r="P123">
            <v>1</v>
          </cell>
          <cell r="Q123">
            <v>9</v>
          </cell>
          <cell r="R123">
            <v>10</v>
          </cell>
          <cell r="S123">
            <v>11</v>
          </cell>
          <cell r="T123">
            <v>31</v>
          </cell>
          <cell r="U123">
            <v>1</v>
          </cell>
          <cell r="V123">
            <v>14</v>
          </cell>
          <cell r="W123">
            <v>4</v>
          </cell>
          <cell r="X123">
            <v>9</v>
          </cell>
          <cell r="Y123">
            <v>28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  <cell r="E124" t="str">
            <v>ODONTOIATRIA E PROTESI DENTARIA</v>
          </cell>
          <cell r="F124">
            <v>5</v>
          </cell>
          <cell r="G124">
            <v>7</v>
          </cell>
          <cell r="H124">
            <v>9</v>
          </cell>
          <cell r="I124">
            <v>0</v>
          </cell>
          <cell r="J124">
            <v>21</v>
          </cell>
          <cell r="K124">
            <v>1</v>
          </cell>
          <cell r="L124">
            <v>7</v>
          </cell>
          <cell r="M124">
            <v>12</v>
          </cell>
          <cell r="N124">
            <v>0</v>
          </cell>
          <cell r="O124">
            <v>20</v>
          </cell>
          <cell r="P124">
            <v>4</v>
          </cell>
          <cell r="Q124">
            <v>10</v>
          </cell>
          <cell r="R124">
            <v>5</v>
          </cell>
          <cell r="S124">
            <v>2</v>
          </cell>
          <cell r="T124">
            <v>21</v>
          </cell>
          <cell r="U124">
            <v>27</v>
          </cell>
          <cell r="V124">
            <v>20</v>
          </cell>
          <cell r="W124">
            <v>4</v>
          </cell>
          <cell r="X124">
            <v>1</v>
          </cell>
          <cell r="Y124">
            <v>52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  <cell r="E125" t="str">
            <v>ECONOMIA AZIENDALE</v>
          </cell>
          <cell r="F125">
            <v>224</v>
          </cell>
          <cell r="G125">
            <v>146</v>
          </cell>
          <cell r="H125">
            <v>44</v>
          </cell>
          <cell r="I125">
            <v>2</v>
          </cell>
          <cell r="J125">
            <v>416</v>
          </cell>
          <cell r="K125">
            <v>209</v>
          </cell>
          <cell r="L125">
            <v>126</v>
          </cell>
          <cell r="M125">
            <v>40</v>
          </cell>
          <cell r="N125">
            <v>1</v>
          </cell>
          <cell r="O125">
            <v>376</v>
          </cell>
          <cell r="P125">
            <v>216</v>
          </cell>
          <cell r="Q125">
            <v>130</v>
          </cell>
          <cell r="R125">
            <v>36</v>
          </cell>
          <cell r="S125">
            <v>2</v>
          </cell>
          <cell r="T125">
            <v>384</v>
          </cell>
          <cell r="U125">
            <v>147</v>
          </cell>
          <cell r="V125">
            <v>130</v>
          </cell>
          <cell r="W125">
            <v>39</v>
          </cell>
          <cell r="X125">
            <v>3</v>
          </cell>
          <cell r="Y125">
            <v>319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  <cell r="E126" t="str">
            <v>ECONOMIA AZIENDALE (BRINDISI)</v>
          </cell>
          <cell r="F126">
            <v>81</v>
          </cell>
          <cell r="G126">
            <v>56</v>
          </cell>
          <cell r="H126">
            <v>11</v>
          </cell>
          <cell r="I126">
            <v>0</v>
          </cell>
          <cell r="J126">
            <v>148</v>
          </cell>
          <cell r="K126">
            <v>108</v>
          </cell>
          <cell r="L126">
            <v>55</v>
          </cell>
          <cell r="M126">
            <v>7</v>
          </cell>
          <cell r="N126">
            <v>0</v>
          </cell>
          <cell r="O126">
            <v>170</v>
          </cell>
          <cell r="P126">
            <v>82</v>
          </cell>
          <cell r="Q126">
            <v>52</v>
          </cell>
          <cell r="R126">
            <v>10</v>
          </cell>
          <cell r="S126">
            <v>3</v>
          </cell>
          <cell r="T126">
            <v>147</v>
          </cell>
          <cell r="U126">
            <v>64</v>
          </cell>
          <cell r="V126">
            <v>41</v>
          </cell>
          <cell r="W126">
            <v>6</v>
          </cell>
          <cell r="X126">
            <v>1</v>
          </cell>
          <cell r="Y126">
            <v>112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  <cell r="E127" t="str">
            <v>MARKETING E COMUNICAZIONE D'AZIENDA</v>
          </cell>
          <cell r="F127">
            <v>326</v>
          </cell>
          <cell r="G127">
            <v>116</v>
          </cell>
          <cell r="H127">
            <v>26</v>
          </cell>
          <cell r="I127">
            <v>1</v>
          </cell>
          <cell r="J127">
            <v>469</v>
          </cell>
          <cell r="K127">
            <v>294</v>
          </cell>
          <cell r="L127">
            <v>129</v>
          </cell>
          <cell r="M127">
            <v>23</v>
          </cell>
          <cell r="N127">
            <v>0</v>
          </cell>
          <cell r="O127">
            <v>446</v>
          </cell>
          <cell r="P127">
            <v>266</v>
          </cell>
          <cell r="Q127">
            <v>106</v>
          </cell>
          <cell r="R127">
            <v>20</v>
          </cell>
          <cell r="S127">
            <v>2</v>
          </cell>
          <cell r="T127">
            <v>394</v>
          </cell>
          <cell r="U127">
            <v>244</v>
          </cell>
          <cell r="V127">
            <v>131</v>
          </cell>
          <cell r="W127">
            <v>23</v>
          </cell>
          <cell r="X127">
            <v>2</v>
          </cell>
          <cell r="Y127">
            <v>400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  <cell r="E128" t="str">
            <v>CONSULENZA PROFESSIONALE PER LE AZIENDE</v>
          </cell>
          <cell r="F128">
            <v>30</v>
          </cell>
          <cell r="G128">
            <v>44</v>
          </cell>
          <cell r="H128">
            <v>39</v>
          </cell>
          <cell r="I128">
            <v>1</v>
          </cell>
          <cell r="J128">
            <v>114</v>
          </cell>
          <cell r="K128">
            <v>25</v>
          </cell>
          <cell r="L128">
            <v>52</v>
          </cell>
          <cell r="M128">
            <v>34</v>
          </cell>
          <cell r="N128">
            <v>2</v>
          </cell>
          <cell r="O128">
            <v>113</v>
          </cell>
          <cell r="P128">
            <v>20</v>
          </cell>
          <cell r="Q128">
            <v>62</v>
          </cell>
          <cell r="R128">
            <v>33</v>
          </cell>
          <cell r="S128">
            <v>2</v>
          </cell>
          <cell r="T128">
            <v>117</v>
          </cell>
          <cell r="U128">
            <v>32</v>
          </cell>
          <cell r="V128">
            <v>44</v>
          </cell>
          <cell r="W128">
            <v>24</v>
          </cell>
          <cell r="X128">
            <v>4</v>
          </cell>
          <cell r="Y128">
            <v>104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  <cell r="E129" t="str">
            <v>ECONOMIA DEGLI INTERMEDIARI E DEI MERCATI FINANZIARI</v>
          </cell>
          <cell r="F129">
            <v>16</v>
          </cell>
          <cell r="G129">
            <v>22</v>
          </cell>
          <cell r="H129">
            <v>22</v>
          </cell>
          <cell r="I129">
            <v>1</v>
          </cell>
          <cell r="J129">
            <v>61</v>
          </cell>
          <cell r="K129">
            <v>9</v>
          </cell>
          <cell r="L129">
            <v>20</v>
          </cell>
          <cell r="M129">
            <v>5</v>
          </cell>
          <cell r="N129">
            <v>2</v>
          </cell>
          <cell r="O129">
            <v>36</v>
          </cell>
          <cell r="P129" t="str">
            <v>-</v>
          </cell>
          <cell r="Q129" t="str">
            <v>-</v>
          </cell>
          <cell r="R129" t="str">
            <v>-</v>
          </cell>
          <cell r="S129" t="str">
            <v>-</v>
          </cell>
          <cell r="T129" t="str">
            <v>-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  <cell r="E130" t="str">
            <v>ECONOMIA E GESTIONE DELLE AZIENDE E DEI SERVIZI TURISTICI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-</v>
          </cell>
          <cell r="L130" t="str">
            <v>-</v>
          </cell>
          <cell r="M130" t="str">
            <v>-</v>
          </cell>
          <cell r="N130" t="str">
            <v>-</v>
          </cell>
          <cell r="O130">
            <v>0</v>
          </cell>
          <cell r="P130">
            <v>6</v>
          </cell>
          <cell r="Q130">
            <v>7</v>
          </cell>
          <cell r="R130">
            <v>2</v>
          </cell>
          <cell r="S130">
            <v>1</v>
          </cell>
          <cell r="T130">
            <v>16</v>
          </cell>
          <cell r="U130">
            <v>10</v>
          </cell>
          <cell r="V130">
            <v>8</v>
          </cell>
          <cell r="W130">
            <v>0</v>
          </cell>
          <cell r="X130">
            <v>5</v>
          </cell>
          <cell r="Y130">
            <v>23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  <cell r="E131" t="str">
            <v>ECONOMIA E MANAGEMENT</v>
          </cell>
          <cell r="F131">
            <v>53</v>
          </cell>
          <cell r="G131">
            <v>75</v>
          </cell>
          <cell r="H131">
            <v>44</v>
          </cell>
          <cell r="I131">
            <v>3</v>
          </cell>
          <cell r="J131">
            <v>175</v>
          </cell>
          <cell r="K131">
            <v>35</v>
          </cell>
          <cell r="L131">
            <v>61</v>
          </cell>
          <cell r="M131">
            <v>21</v>
          </cell>
          <cell r="N131">
            <v>4</v>
          </cell>
          <cell r="O131">
            <v>121</v>
          </cell>
          <cell r="P131">
            <v>45</v>
          </cell>
          <cell r="Q131">
            <v>57</v>
          </cell>
          <cell r="R131">
            <v>17</v>
          </cell>
          <cell r="S131">
            <v>5</v>
          </cell>
          <cell r="T131">
            <v>124</v>
          </cell>
          <cell r="U131">
            <v>66</v>
          </cell>
          <cell r="V131">
            <v>61</v>
          </cell>
          <cell r="W131">
            <v>24</v>
          </cell>
          <cell r="X131">
            <v>2</v>
          </cell>
          <cell r="Y131">
            <v>153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  <cell r="E132" t="str">
            <v>MARKETING</v>
          </cell>
          <cell r="F132">
            <v>26</v>
          </cell>
          <cell r="G132">
            <v>38</v>
          </cell>
          <cell r="H132">
            <v>16</v>
          </cell>
          <cell r="I132">
            <v>2</v>
          </cell>
          <cell r="J132">
            <v>82</v>
          </cell>
          <cell r="K132">
            <v>23</v>
          </cell>
          <cell r="L132">
            <v>40</v>
          </cell>
          <cell r="M132">
            <v>16</v>
          </cell>
          <cell r="N132">
            <v>2</v>
          </cell>
          <cell r="O132">
            <v>81</v>
          </cell>
          <cell r="P132">
            <v>27</v>
          </cell>
          <cell r="Q132">
            <v>30</v>
          </cell>
          <cell r="R132">
            <v>7</v>
          </cell>
          <cell r="S132">
            <v>1</v>
          </cell>
          <cell r="T132">
            <v>65</v>
          </cell>
          <cell r="U132">
            <v>29</v>
          </cell>
          <cell r="V132">
            <v>25</v>
          </cell>
          <cell r="W132">
            <v>11</v>
          </cell>
          <cell r="X132">
            <v>1</v>
          </cell>
          <cell r="Y132">
            <v>66</v>
          </cell>
        </row>
        <row r="134">
          <cell r="F134">
            <v>6671</v>
          </cell>
          <cell r="G134">
            <v>5332</v>
          </cell>
          <cell r="H134">
            <v>1879</v>
          </cell>
          <cell r="I134">
            <v>97</v>
          </cell>
          <cell r="J134">
            <v>13979</v>
          </cell>
          <cell r="K134">
            <v>6337</v>
          </cell>
          <cell r="L134">
            <v>5298</v>
          </cell>
          <cell r="M134">
            <v>1604</v>
          </cell>
          <cell r="N134">
            <v>98</v>
          </cell>
          <cell r="O134">
            <v>13337</v>
          </cell>
          <cell r="P134">
            <v>5888</v>
          </cell>
          <cell r="Q134">
            <v>5262</v>
          </cell>
          <cell r="R134">
            <v>1537</v>
          </cell>
          <cell r="S134">
            <v>147</v>
          </cell>
          <cell r="T134">
            <v>12834</v>
          </cell>
          <cell r="U134">
            <v>5473</v>
          </cell>
          <cell r="V134">
            <v>5173</v>
          </cell>
          <cell r="W134">
            <v>1598</v>
          </cell>
          <cell r="X134">
            <v>147</v>
          </cell>
          <cell r="Y134">
            <v>12391</v>
          </cell>
        </row>
        <row r="135">
          <cell r="F135">
            <v>47.72158237356034</v>
          </cell>
          <cell r="G135">
            <v>38.14292867873238</v>
          </cell>
          <cell r="H135">
            <v>13.44159095786537</v>
          </cell>
          <cell r="I135">
            <v>0.6938979898419058</v>
          </cell>
          <cell r="J135">
            <v>100</v>
          </cell>
          <cell r="K135">
            <v>47.51443353077904</v>
          </cell>
          <cell r="L135">
            <v>39.72407587913324</v>
          </cell>
          <cell r="M135">
            <v>12.026692659518632</v>
          </cell>
          <cell r="N135">
            <v>0.7347979305690935</v>
          </cell>
          <cell r="O135">
            <v>100</v>
          </cell>
          <cell r="P135">
            <v>45.878136200716845</v>
          </cell>
          <cell r="Q135">
            <v>41.000467508181394</v>
          </cell>
          <cell r="R135">
            <v>11.976001246688483</v>
          </cell>
          <cell r="S135">
            <v>1.1453950444132772</v>
          </cell>
          <cell r="T135">
            <v>100</v>
          </cell>
          <cell r="U135">
            <v>44.16915503187798</v>
          </cell>
          <cell r="V135">
            <v>41.74804293438786</v>
          </cell>
          <cell r="W135">
            <v>12.896457105964007</v>
          </cell>
          <cell r="X135">
            <v>1.1863449277701559</v>
          </cell>
          <cell r="Y135">
            <v>100</v>
          </cell>
        </row>
      </sheetData>
      <sheetData sheetId="7">
        <row r="2">
          <cell r="B2" t="str">
            <v>COD. ESSE3</v>
          </cell>
          <cell r="C2" t="str">
            <v>TIPO CORSO</v>
          </cell>
          <cell r="D2" t="str">
            <v>in Off 2015-16</v>
          </cell>
          <cell r="E2" t="str">
            <v>CORSO DI STUDIO</v>
          </cell>
          <cell r="F2" t="str">
            <v>Iscritti A.A. 2011/2012</v>
          </cell>
          <cell r="G2" t="str">
            <v>di cui fuori corso</v>
          </cell>
          <cell r="H2" t="str">
            <v>di cui fuori corso %</v>
          </cell>
          <cell r="I2" t="str">
            <v>Iscritti A.A. 2012/2013</v>
          </cell>
          <cell r="J2" t="str">
            <v>di cui fuori corso</v>
          </cell>
          <cell r="K2" t="str">
            <v>di cui fuori corso %</v>
          </cell>
          <cell r="L2" t="str">
            <v>Iscritti A.A. 2013/2014</v>
          </cell>
          <cell r="M2" t="str">
            <v>di cui fuori corso</v>
          </cell>
          <cell r="N2" t="str">
            <v>di cui fuori corso %</v>
          </cell>
          <cell r="O2" t="str">
            <v>Iscritti A.A. 2014/2015</v>
          </cell>
          <cell r="P2" t="str">
            <v>di cui fuori corso</v>
          </cell>
          <cell r="Q2" t="str">
            <v>di cui fuori corso %</v>
          </cell>
        </row>
        <row r="3">
          <cell r="B3">
            <v>7742</v>
          </cell>
          <cell r="C3" t="str">
            <v>Laurea DM270</v>
          </cell>
          <cell r="D3" t="str">
            <v>SI</v>
          </cell>
          <cell r="E3" t="str">
            <v>SCIENZE BIOLOGICHE (D.M.270/04)</v>
          </cell>
          <cell r="F3">
            <v>582</v>
          </cell>
          <cell r="G3">
            <v>100</v>
          </cell>
          <cell r="H3">
            <v>17.18213058419244</v>
          </cell>
          <cell r="I3">
            <v>632</v>
          </cell>
          <cell r="J3">
            <v>160</v>
          </cell>
          <cell r="K3">
            <v>25.31645569620253</v>
          </cell>
          <cell r="L3">
            <v>682</v>
          </cell>
          <cell r="M3">
            <v>211</v>
          </cell>
          <cell r="N3">
            <v>30.93841642228739</v>
          </cell>
          <cell r="O3">
            <v>660</v>
          </cell>
          <cell r="P3">
            <v>212</v>
          </cell>
          <cell r="Q3">
            <v>32.121212121212125</v>
          </cell>
        </row>
        <row r="4">
          <cell r="B4">
            <v>7750</v>
          </cell>
          <cell r="C4" t="str">
            <v>Laurea DM270</v>
          </cell>
          <cell r="D4" t="str">
            <v>SI</v>
          </cell>
          <cell r="E4" t="str">
            <v>SCIENZE DELLA NATURA (D.M.270/04)</v>
          </cell>
          <cell r="F4">
            <v>229</v>
          </cell>
          <cell r="G4">
            <v>7</v>
          </cell>
          <cell r="H4">
            <v>3.056768558951965</v>
          </cell>
          <cell r="I4">
            <v>214</v>
          </cell>
          <cell r="J4">
            <v>13</v>
          </cell>
          <cell r="K4">
            <v>6.074766355140187</v>
          </cell>
          <cell r="L4">
            <v>106</v>
          </cell>
          <cell r="M4">
            <v>27</v>
          </cell>
          <cell r="N4">
            <v>25.471698113207548</v>
          </cell>
          <cell r="O4">
            <v>208</v>
          </cell>
          <cell r="P4">
            <v>47</v>
          </cell>
          <cell r="Q4">
            <v>22.596153846153847</v>
          </cell>
        </row>
        <row r="5">
          <cell r="B5">
            <v>1103</v>
          </cell>
          <cell r="C5" t="str">
            <v>Laurea DM509</v>
          </cell>
          <cell r="D5" t="str">
            <v>NO</v>
          </cell>
          <cell r="E5" t="str">
            <v>BIOLOGIA AMBIENTALE</v>
          </cell>
          <cell r="F5">
            <v>65</v>
          </cell>
          <cell r="G5">
            <v>65</v>
          </cell>
          <cell r="H5">
            <v>100</v>
          </cell>
          <cell r="I5">
            <v>48</v>
          </cell>
          <cell r="J5">
            <v>48</v>
          </cell>
          <cell r="K5">
            <v>100</v>
          </cell>
          <cell r="L5">
            <v>37</v>
          </cell>
          <cell r="M5">
            <v>37</v>
          </cell>
          <cell r="N5">
            <v>100</v>
          </cell>
          <cell r="O5">
            <v>21</v>
          </cell>
          <cell r="P5">
            <v>21</v>
          </cell>
          <cell r="Q5">
            <v>100</v>
          </cell>
        </row>
        <row r="6">
          <cell r="B6">
            <v>1048</v>
          </cell>
          <cell r="C6" t="str">
            <v>Laurea DM509</v>
          </cell>
          <cell r="D6" t="str">
            <v>NO</v>
          </cell>
          <cell r="E6" t="str">
            <v>BIOLOGIA CELLULARE E MOLECOLARE</v>
          </cell>
          <cell r="F6">
            <v>104</v>
          </cell>
          <cell r="G6">
            <v>104</v>
          </cell>
          <cell r="H6">
            <v>100</v>
          </cell>
          <cell r="I6">
            <v>69</v>
          </cell>
          <cell r="J6">
            <v>69</v>
          </cell>
          <cell r="K6">
            <v>100</v>
          </cell>
          <cell r="L6">
            <v>49</v>
          </cell>
          <cell r="M6">
            <v>49</v>
          </cell>
          <cell r="N6">
            <v>100</v>
          </cell>
          <cell r="O6">
            <v>30</v>
          </cell>
          <cell r="P6">
            <v>30</v>
          </cell>
          <cell r="Q6">
            <v>100</v>
          </cell>
        </row>
        <row r="7">
          <cell r="B7">
            <v>1050</v>
          </cell>
          <cell r="C7" t="str">
            <v>Laurea DM509</v>
          </cell>
          <cell r="D7" t="str">
            <v>NO</v>
          </cell>
          <cell r="E7" t="str">
            <v>CONSERVAZIONE E RECUPERO DEI BENI NATURALI</v>
          </cell>
          <cell r="F7">
            <v>2</v>
          </cell>
          <cell r="G7">
            <v>2</v>
          </cell>
          <cell r="H7">
            <v>100</v>
          </cell>
          <cell r="I7">
            <v>2</v>
          </cell>
          <cell r="J7">
            <v>2</v>
          </cell>
          <cell r="K7">
            <v>100</v>
          </cell>
          <cell r="L7">
            <v>1</v>
          </cell>
          <cell r="M7">
            <v>1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>
            <v>1060</v>
          </cell>
          <cell r="C8" t="str">
            <v>Laurea DM509</v>
          </cell>
          <cell r="D8" t="str">
            <v>NO</v>
          </cell>
          <cell r="E8" t="str">
            <v>SCIENZE BIOSANITARIE</v>
          </cell>
          <cell r="F8">
            <v>171</v>
          </cell>
          <cell r="G8">
            <v>171</v>
          </cell>
          <cell r="H8">
            <v>100</v>
          </cell>
          <cell r="I8">
            <v>112</v>
          </cell>
          <cell r="J8">
            <v>112</v>
          </cell>
          <cell r="K8">
            <v>100</v>
          </cell>
          <cell r="L8">
            <v>75</v>
          </cell>
          <cell r="M8">
            <v>75</v>
          </cell>
          <cell r="N8">
            <v>100</v>
          </cell>
          <cell r="O8">
            <v>24</v>
          </cell>
          <cell r="P8">
            <v>24</v>
          </cell>
          <cell r="Q8">
            <v>100</v>
          </cell>
        </row>
        <row r="9">
          <cell r="B9">
            <v>1062</v>
          </cell>
          <cell r="C9" t="str">
            <v>Laurea DM509</v>
          </cell>
          <cell r="D9" t="str">
            <v>NO</v>
          </cell>
          <cell r="E9" t="str">
            <v>SCIENZE NATURALI</v>
          </cell>
          <cell r="F9">
            <v>34</v>
          </cell>
          <cell r="G9">
            <v>34</v>
          </cell>
          <cell r="H9">
            <v>100</v>
          </cell>
          <cell r="I9">
            <v>28</v>
          </cell>
          <cell r="J9">
            <v>28</v>
          </cell>
          <cell r="K9">
            <v>100</v>
          </cell>
          <cell r="L9">
            <v>19</v>
          </cell>
          <cell r="M9">
            <v>19</v>
          </cell>
          <cell r="N9">
            <v>100</v>
          </cell>
          <cell r="O9">
            <v>7</v>
          </cell>
          <cell r="P9">
            <v>7</v>
          </cell>
          <cell r="Q9">
            <v>100</v>
          </cell>
        </row>
        <row r="10">
          <cell r="B10">
            <v>8747</v>
          </cell>
          <cell r="C10" t="str">
            <v>Laurea magistrale DM270</v>
          </cell>
          <cell r="D10" t="str">
            <v>SI</v>
          </cell>
          <cell r="E10" t="str">
            <v>BIOLOGIA AMBIENTALE (D.M.270/04)</v>
          </cell>
          <cell r="F10">
            <v>31</v>
          </cell>
          <cell r="G10">
            <v>8</v>
          </cell>
          <cell r="H10">
            <v>25.806451612903224</v>
          </cell>
          <cell r="I10">
            <v>27</v>
          </cell>
          <cell r="J10">
            <v>5</v>
          </cell>
          <cell r="K10">
            <v>18.51851851851852</v>
          </cell>
          <cell r="L10">
            <v>32</v>
          </cell>
          <cell r="M10">
            <v>9</v>
          </cell>
          <cell r="N10">
            <v>28.125</v>
          </cell>
          <cell r="O10">
            <v>37</v>
          </cell>
          <cell r="P10">
            <v>8</v>
          </cell>
          <cell r="Q10">
            <v>21.62162162162162</v>
          </cell>
        </row>
        <row r="11">
          <cell r="B11">
            <v>8746</v>
          </cell>
          <cell r="C11" t="str">
            <v>Laurea magistrale DM270</v>
          </cell>
          <cell r="D11" t="str">
            <v>SI</v>
          </cell>
          <cell r="E11" t="str">
            <v>SCIENZE DELLA NATURA (D.M. 270/04)</v>
          </cell>
          <cell r="F11">
            <v>21</v>
          </cell>
          <cell r="G11">
            <v>3</v>
          </cell>
          <cell r="H11">
            <v>14.285714285714285</v>
          </cell>
          <cell r="I11">
            <v>21</v>
          </cell>
          <cell r="J11">
            <v>5</v>
          </cell>
          <cell r="K11">
            <v>23.809523809523807</v>
          </cell>
          <cell r="L11">
            <v>18</v>
          </cell>
          <cell r="M11">
            <v>6</v>
          </cell>
          <cell r="N11">
            <v>33.33333333333333</v>
          </cell>
          <cell r="O11">
            <v>13</v>
          </cell>
          <cell r="P11">
            <v>4</v>
          </cell>
          <cell r="Q11">
            <v>30.76923076923077</v>
          </cell>
        </row>
        <row r="12">
          <cell r="B12">
            <v>7598</v>
          </cell>
          <cell r="C12" t="str">
            <v>Laurea DM270</v>
          </cell>
          <cell r="D12" t="str">
            <v>SI</v>
          </cell>
          <cell r="E12" t="str">
            <v>BIOTECNOLOGIE MEDICHE E FARMACEUTICHE (D.M.270/04)</v>
          </cell>
          <cell r="F12">
            <v>221</v>
          </cell>
          <cell r="G12">
            <v>42</v>
          </cell>
          <cell r="H12">
            <v>19.004524886877828</v>
          </cell>
          <cell r="I12">
            <v>259</v>
          </cell>
          <cell r="J12">
            <v>73</v>
          </cell>
          <cell r="K12">
            <v>28.185328185328185</v>
          </cell>
          <cell r="L12">
            <v>260</v>
          </cell>
          <cell r="M12">
            <v>76</v>
          </cell>
          <cell r="N12">
            <v>29.230769230769234</v>
          </cell>
          <cell r="O12">
            <v>254</v>
          </cell>
          <cell r="P12">
            <v>90</v>
          </cell>
          <cell r="Q12">
            <v>35.43307086614173</v>
          </cell>
        </row>
        <row r="13">
          <cell r="B13">
            <v>7599</v>
          </cell>
          <cell r="C13" t="str">
            <v>Laurea DM270</v>
          </cell>
          <cell r="D13" t="str">
            <v>NO</v>
          </cell>
          <cell r="E13" t="str">
            <v>BIOTECNOLOGIE PER L'INNOVAZIONE DI PROCESSI E DI PRODOTTI (D.M.270/04)</v>
          </cell>
          <cell r="F13">
            <v>198</v>
          </cell>
          <cell r="G13">
            <v>20</v>
          </cell>
          <cell r="H13">
            <v>10.1010101010101</v>
          </cell>
          <cell r="I13">
            <v>209</v>
          </cell>
          <cell r="J13">
            <v>32</v>
          </cell>
          <cell r="K13">
            <v>15.311004784688995</v>
          </cell>
          <cell r="L13">
            <v>213</v>
          </cell>
          <cell r="M13">
            <v>55</v>
          </cell>
          <cell r="N13">
            <v>25.821596244131456</v>
          </cell>
          <cell r="O13">
            <v>197</v>
          </cell>
          <cell r="P13">
            <v>68</v>
          </cell>
          <cell r="Q13">
            <v>34.51776649746193</v>
          </cell>
        </row>
        <row r="14">
          <cell r="B14">
            <v>1041</v>
          </cell>
          <cell r="C14" t="str">
            <v>Laurea DM509</v>
          </cell>
          <cell r="D14" t="str">
            <v>NO</v>
          </cell>
          <cell r="E14" t="str">
            <v>BIOTECNOLOGIE PER LE PRODUZIONI AGRICOLE ED ALIMENTARI</v>
          </cell>
          <cell r="F14">
            <v>17</v>
          </cell>
          <cell r="G14">
            <v>17</v>
          </cell>
          <cell r="H14">
            <v>100</v>
          </cell>
          <cell r="I14">
            <v>12</v>
          </cell>
          <cell r="J14">
            <v>12</v>
          </cell>
          <cell r="K14">
            <v>100</v>
          </cell>
          <cell r="L14">
            <v>7</v>
          </cell>
          <cell r="M14">
            <v>7</v>
          </cell>
          <cell r="N14">
            <v>100</v>
          </cell>
          <cell r="O14">
            <v>6</v>
          </cell>
          <cell r="P14">
            <v>6</v>
          </cell>
          <cell r="Q14">
            <v>100</v>
          </cell>
        </row>
        <row r="15">
          <cell r="B15">
            <v>1040</v>
          </cell>
          <cell r="C15" t="str">
            <v>Laurea DM509</v>
          </cell>
          <cell r="D15" t="str">
            <v>NO</v>
          </cell>
          <cell r="E15" t="str">
            <v>BIOTECNOLOGIE PER L'INNOVAZIONE DI PROCESSI E DI PRODOTTI</v>
          </cell>
          <cell r="F15">
            <v>32</v>
          </cell>
          <cell r="G15">
            <v>32</v>
          </cell>
          <cell r="H15">
            <v>100</v>
          </cell>
          <cell r="I15">
            <v>26</v>
          </cell>
          <cell r="J15">
            <v>26</v>
          </cell>
          <cell r="K15">
            <v>100</v>
          </cell>
          <cell r="L15">
            <v>20</v>
          </cell>
          <cell r="M15">
            <v>20</v>
          </cell>
          <cell r="N15">
            <v>100</v>
          </cell>
          <cell r="O15">
            <v>13</v>
          </cell>
          <cell r="P15">
            <v>13</v>
          </cell>
          <cell r="Q15">
            <v>100</v>
          </cell>
        </row>
        <row r="16">
          <cell r="B16">
            <v>1042</v>
          </cell>
          <cell r="C16" t="str">
            <v>Laurea DM509</v>
          </cell>
          <cell r="D16" t="str">
            <v>NO</v>
          </cell>
          <cell r="E16" t="str">
            <v>BIOTECNOLOGIE SANITARIE E FARMACEUTICHE</v>
          </cell>
          <cell r="F16">
            <v>36</v>
          </cell>
          <cell r="G16">
            <v>36</v>
          </cell>
          <cell r="H16">
            <v>100</v>
          </cell>
          <cell r="I16">
            <v>27</v>
          </cell>
          <cell r="J16">
            <v>27</v>
          </cell>
          <cell r="K16">
            <v>100</v>
          </cell>
          <cell r="L16">
            <v>24</v>
          </cell>
          <cell r="M16">
            <v>24</v>
          </cell>
          <cell r="N16">
            <v>100</v>
          </cell>
          <cell r="O16">
            <v>15</v>
          </cell>
          <cell r="P16">
            <v>15</v>
          </cell>
          <cell r="Q16">
            <v>100</v>
          </cell>
        </row>
        <row r="17">
          <cell r="B17">
            <v>8748</v>
          </cell>
          <cell r="C17" t="str">
            <v>Laurea magistrale DM270</v>
          </cell>
          <cell r="D17" t="str">
            <v>SI</v>
          </cell>
          <cell r="E17" t="str">
            <v>BIOLOGIA CELLULARE E MOLECOLARE (D.M.270/04)</v>
          </cell>
          <cell r="F17">
            <v>81</v>
          </cell>
          <cell r="G17">
            <v>19</v>
          </cell>
          <cell r="H17">
            <v>23.456790123456788</v>
          </cell>
          <cell r="I17">
            <v>75</v>
          </cell>
          <cell r="J17">
            <v>19</v>
          </cell>
          <cell r="K17">
            <v>25.333333333333336</v>
          </cell>
          <cell r="L17">
            <v>76</v>
          </cell>
          <cell r="M17">
            <v>22</v>
          </cell>
          <cell r="N17">
            <v>28.947368421052634</v>
          </cell>
          <cell r="O17">
            <v>68</v>
          </cell>
          <cell r="P17">
            <v>22</v>
          </cell>
          <cell r="Q17">
            <v>32.35294117647059</v>
          </cell>
        </row>
        <row r="18">
          <cell r="B18">
            <v>8583</v>
          </cell>
          <cell r="C18" t="str">
            <v>Laurea magistrale DM270</v>
          </cell>
          <cell r="D18" t="str">
            <v>SI</v>
          </cell>
          <cell r="E18" t="str">
            <v>BIOTECNOLOGIE INDUSTRIALI ED AMBIENTALI (D.M.270/04)</v>
          </cell>
          <cell r="F18">
            <v>41</v>
          </cell>
          <cell r="G18">
            <v>11</v>
          </cell>
          <cell r="H18">
            <v>26.82926829268293</v>
          </cell>
          <cell r="I18">
            <v>39</v>
          </cell>
          <cell r="J18">
            <v>10</v>
          </cell>
          <cell r="K18">
            <v>25.64102564102564</v>
          </cell>
          <cell r="L18">
            <v>36</v>
          </cell>
          <cell r="M18">
            <v>19</v>
          </cell>
          <cell r="N18">
            <v>52.77777777777778</v>
          </cell>
          <cell r="O18">
            <v>25</v>
          </cell>
          <cell r="P18">
            <v>14</v>
          </cell>
          <cell r="Q18">
            <v>56.00000000000001</v>
          </cell>
        </row>
        <row r="19">
          <cell r="B19">
            <v>8584</v>
          </cell>
          <cell r="C19" t="str">
            <v>Laurea magistrale DM270</v>
          </cell>
          <cell r="D19" t="str">
            <v>SI</v>
          </cell>
          <cell r="E19" t="str">
            <v>BIOTECNOLOGIE MEDICHE E MEDICINA MOLECOLARE (D.M.270/04)</v>
          </cell>
          <cell r="F19">
            <v>93</v>
          </cell>
          <cell r="G19">
            <v>17</v>
          </cell>
          <cell r="H19">
            <v>18.27956989247312</v>
          </cell>
          <cell r="I19">
            <v>77</v>
          </cell>
          <cell r="J19">
            <v>17</v>
          </cell>
          <cell r="K19">
            <v>22.07792207792208</v>
          </cell>
          <cell r="L19">
            <v>70</v>
          </cell>
          <cell r="M19">
            <v>15</v>
          </cell>
          <cell r="N19">
            <v>21.428571428571427</v>
          </cell>
          <cell r="O19">
            <v>73</v>
          </cell>
          <cell r="P19">
            <v>15</v>
          </cell>
          <cell r="Q19">
            <v>20.54794520547945</v>
          </cell>
        </row>
        <row r="20">
          <cell r="B20">
            <v>8749</v>
          </cell>
          <cell r="C20" t="str">
            <v>Laurea magistrale DM270</v>
          </cell>
          <cell r="D20" t="str">
            <v>SI</v>
          </cell>
          <cell r="E20" t="str">
            <v>SCIENZE BIOSANITARIE (D.M.270/04)</v>
          </cell>
          <cell r="F20">
            <v>177</v>
          </cell>
          <cell r="G20">
            <v>41</v>
          </cell>
          <cell r="H20">
            <v>23.163841807909606</v>
          </cell>
          <cell r="I20">
            <v>188</v>
          </cell>
          <cell r="J20">
            <v>42</v>
          </cell>
          <cell r="K20">
            <v>22.340425531914892</v>
          </cell>
          <cell r="L20">
            <v>182</v>
          </cell>
          <cell r="M20">
            <v>47</v>
          </cell>
          <cell r="N20">
            <v>25.82417582417583</v>
          </cell>
          <cell r="O20">
            <v>186</v>
          </cell>
          <cell r="P20">
            <v>51</v>
          </cell>
          <cell r="Q20">
            <v>27.419354838709676</v>
          </cell>
        </row>
        <row r="21">
          <cell r="B21">
            <v>5003</v>
          </cell>
          <cell r="C21" t="str">
            <v>Laurea specialistica DM509</v>
          </cell>
          <cell r="D21" t="str">
            <v>NO</v>
          </cell>
          <cell r="E21" t="str">
            <v>BIOLOGIA CELLULARE E MOLECOLARE</v>
          </cell>
          <cell r="F21">
            <v>5</v>
          </cell>
          <cell r="G21">
            <v>5</v>
          </cell>
          <cell r="H21">
            <v>100</v>
          </cell>
          <cell r="I21">
            <v>1</v>
          </cell>
          <cell r="J21">
            <v>1</v>
          </cell>
          <cell r="K21">
            <v>100</v>
          </cell>
          <cell r="L21">
            <v>1</v>
          </cell>
          <cell r="M21">
            <v>1</v>
          </cell>
          <cell r="N21">
            <v>100</v>
          </cell>
          <cell r="O21">
            <v>0</v>
          </cell>
          <cell r="P21">
            <v>0</v>
          </cell>
          <cell r="Q21">
            <v>0</v>
          </cell>
        </row>
        <row r="22">
          <cell r="B22">
            <v>5036</v>
          </cell>
          <cell r="C22" t="str">
            <v>Laurea specialistica DM509</v>
          </cell>
          <cell r="D22" t="str">
            <v>NO</v>
          </cell>
          <cell r="E22" t="str">
            <v>BIOTECNOLOGIE MEDICHE E MEDICINA MOLECOLARE</v>
          </cell>
          <cell r="F22">
            <v>3</v>
          </cell>
          <cell r="G22">
            <v>3</v>
          </cell>
          <cell r="H22">
            <v>100</v>
          </cell>
          <cell r="I22">
            <v>1</v>
          </cell>
          <cell r="J22">
            <v>1</v>
          </cell>
          <cell r="K22">
            <v>100</v>
          </cell>
          <cell r="L22">
            <v>1</v>
          </cell>
          <cell r="M22">
            <v>1</v>
          </cell>
          <cell r="N22">
            <v>100</v>
          </cell>
          <cell r="O22">
            <v>1</v>
          </cell>
          <cell r="P22">
            <v>1</v>
          </cell>
          <cell r="Q22">
            <v>100</v>
          </cell>
        </row>
        <row r="23">
          <cell r="B23">
            <v>5002</v>
          </cell>
          <cell r="C23" t="str">
            <v>Laurea specialistica DM509</v>
          </cell>
          <cell r="D23" t="str">
            <v>NO</v>
          </cell>
          <cell r="E23" t="str">
            <v>SCIENZE BIOSANITARIE</v>
          </cell>
          <cell r="F23">
            <v>4</v>
          </cell>
          <cell r="G23">
            <v>4</v>
          </cell>
          <cell r="H23">
            <v>100</v>
          </cell>
          <cell r="I23">
            <v>2</v>
          </cell>
          <cell r="J23">
            <v>2</v>
          </cell>
          <cell r="K23">
            <v>100</v>
          </cell>
          <cell r="L23">
            <v>2</v>
          </cell>
          <cell r="M23">
            <v>2</v>
          </cell>
          <cell r="N23">
            <v>100</v>
          </cell>
          <cell r="O23">
            <v>2</v>
          </cell>
          <cell r="P23">
            <v>2</v>
          </cell>
          <cell r="Q23">
            <v>100</v>
          </cell>
        </row>
        <row r="24">
          <cell r="B24">
            <v>7743</v>
          </cell>
          <cell r="C24" t="str">
            <v>Laurea DM270</v>
          </cell>
          <cell r="D24" t="str">
            <v>SI</v>
          </cell>
          <cell r="E24" t="str">
            <v>CHIMICA (D.M.270/04)</v>
          </cell>
          <cell r="F24">
            <v>204</v>
          </cell>
          <cell r="G24">
            <v>33</v>
          </cell>
          <cell r="H24">
            <v>16.176470588235293</v>
          </cell>
          <cell r="I24">
            <v>208</v>
          </cell>
          <cell r="J24">
            <v>62</v>
          </cell>
          <cell r="K24">
            <v>29.807692307692307</v>
          </cell>
          <cell r="L24">
            <v>230</v>
          </cell>
          <cell r="M24">
            <v>90</v>
          </cell>
          <cell r="N24">
            <v>39.130434782608695</v>
          </cell>
          <cell r="O24">
            <v>251</v>
          </cell>
          <cell r="P24">
            <v>96</v>
          </cell>
          <cell r="Q24">
            <v>38.24701195219124</v>
          </cell>
        </row>
        <row r="25">
          <cell r="B25">
            <v>7893</v>
          </cell>
          <cell r="C25" t="str">
            <v>Laurea DM270</v>
          </cell>
          <cell r="D25" t="str">
            <v>SI</v>
          </cell>
          <cell r="E25" t="str">
            <v>SCIENZE AMBIENTALI (D.M.270/04)</v>
          </cell>
          <cell r="F25">
            <v>97</v>
          </cell>
          <cell r="G25">
            <v>13</v>
          </cell>
          <cell r="H25">
            <v>13.402061855670103</v>
          </cell>
          <cell r="I25">
            <v>93</v>
          </cell>
          <cell r="J25">
            <v>18</v>
          </cell>
          <cell r="K25">
            <v>19.35483870967742</v>
          </cell>
          <cell r="L25">
            <v>103</v>
          </cell>
          <cell r="M25">
            <v>19</v>
          </cell>
          <cell r="N25">
            <v>18.446601941747574</v>
          </cell>
          <cell r="O25">
            <v>84</v>
          </cell>
          <cell r="P25">
            <v>17</v>
          </cell>
          <cell r="Q25">
            <v>20.238095238095237</v>
          </cell>
        </row>
        <row r="26">
          <cell r="B26">
            <v>1049</v>
          </cell>
          <cell r="C26" t="str">
            <v>Laurea DM509</v>
          </cell>
          <cell r="D26" t="str">
            <v>NO</v>
          </cell>
          <cell r="E26" t="str">
            <v>CHIMICA</v>
          </cell>
          <cell r="F26">
            <v>75</v>
          </cell>
          <cell r="G26">
            <v>75</v>
          </cell>
          <cell r="H26">
            <v>100</v>
          </cell>
          <cell r="I26">
            <v>44</v>
          </cell>
          <cell r="J26">
            <v>44</v>
          </cell>
          <cell r="K26">
            <v>100</v>
          </cell>
          <cell r="L26">
            <v>37</v>
          </cell>
          <cell r="M26">
            <v>37</v>
          </cell>
          <cell r="N26">
            <v>100</v>
          </cell>
          <cell r="O26">
            <v>30</v>
          </cell>
          <cell r="P26">
            <v>30</v>
          </cell>
          <cell r="Q26">
            <v>100</v>
          </cell>
        </row>
        <row r="27">
          <cell r="B27">
            <v>1053</v>
          </cell>
          <cell r="C27" t="str">
            <v>Laurea DM509</v>
          </cell>
          <cell r="D27" t="str">
            <v>NO</v>
          </cell>
          <cell r="E27" t="str">
            <v>GESTIONE DELLE RISORSE DEL MARE E DELLE COSTE (TARANTO)</v>
          </cell>
          <cell r="F27">
            <v>15</v>
          </cell>
          <cell r="G27">
            <v>15</v>
          </cell>
          <cell r="H27">
            <v>100</v>
          </cell>
          <cell r="I27">
            <v>10</v>
          </cell>
          <cell r="J27">
            <v>10</v>
          </cell>
          <cell r="K27">
            <v>100</v>
          </cell>
          <cell r="L27">
            <v>7</v>
          </cell>
          <cell r="M27">
            <v>7</v>
          </cell>
          <cell r="N27">
            <v>100</v>
          </cell>
          <cell r="O27">
            <v>3</v>
          </cell>
          <cell r="P27">
            <v>3</v>
          </cell>
          <cell r="Q27">
            <v>100</v>
          </cell>
        </row>
        <row r="28">
          <cell r="B28">
            <v>1059</v>
          </cell>
          <cell r="C28" t="str">
            <v>Laurea DM509</v>
          </cell>
          <cell r="D28" t="str">
            <v>NO</v>
          </cell>
          <cell r="E28" t="str">
            <v>SCIENZE AMBIENTALI  (TARANTO)</v>
          </cell>
          <cell r="F28">
            <v>28</v>
          </cell>
          <cell r="G28">
            <v>28</v>
          </cell>
          <cell r="H28">
            <v>100</v>
          </cell>
          <cell r="I28">
            <v>22</v>
          </cell>
          <cell r="J28">
            <v>22</v>
          </cell>
          <cell r="K28">
            <v>100</v>
          </cell>
          <cell r="L28">
            <v>18</v>
          </cell>
          <cell r="M28">
            <v>18</v>
          </cell>
          <cell r="N28">
            <v>100</v>
          </cell>
          <cell r="O28">
            <v>11</v>
          </cell>
          <cell r="P28">
            <v>11</v>
          </cell>
          <cell r="Q28">
            <v>100</v>
          </cell>
        </row>
        <row r="29">
          <cell r="B29">
            <v>1063</v>
          </cell>
          <cell r="C29" t="str">
            <v>Laurea DM509</v>
          </cell>
          <cell r="D29" t="str">
            <v>NO</v>
          </cell>
          <cell r="E29" t="str">
            <v>TECNOLOGIE CHIMICHE</v>
          </cell>
          <cell r="F29">
            <v>13</v>
          </cell>
          <cell r="G29">
            <v>13</v>
          </cell>
          <cell r="H29">
            <v>100</v>
          </cell>
          <cell r="I29">
            <v>8</v>
          </cell>
          <cell r="J29">
            <v>8</v>
          </cell>
          <cell r="K29">
            <v>100</v>
          </cell>
          <cell r="L29">
            <v>7</v>
          </cell>
          <cell r="M29">
            <v>7</v>
          </cell>
          <cell r="N29">
            <v>100</v>
          </cell>
          <cell r="O29">
            <v>1</v>
          </cell>
          <cell r="P29">
            <v>1</v>
          </cell>
          <cell r="Q29">
            <v>100</v>
          </cell>
        </row>
        <row r="30">
          <cell r="B30">
            <v>8750</v>
          </cell>
          <cell r="C30" t="str">
            <v>Laurea magistrale DM270</v>
          </cell>
          <cell r="D30" t="str">
            <v>SI</v>
          </cell>
          <cell r="E30" t="str">
            <v>SCIENZA E TECNOLOGIA DEI MATERIALI (D.M.270/04)</v>
          </cell>
          <cell r="F30">
            <v>26</v>
          </cell>
          <cell r="G30">
            <v>4</v>
          </cell>
          <cell r="H30">
            <v>15.384615384615385</v>
          </cell>
          <cell r="I30">
            <v>23</v>
          </cell>
          <cell r="J30">
            <v>5</v>
          </cell>
          <cell r="K30">
            <v>21.73913043478261</v>
          </cell>
          <cell r="L30">
            <v>18</v>
          </cell>
          <cell r="M30">
            <v>6</v>
          </cell>
          <cell r="N30">
            <v>33.33333333333333</v>
          </cell>
          <cell r="O30">
            <v>20</v>
          </cell>
          <cell r="P30">
            <v>9</v>
          </cell>
          <cell r="Q30">
            <v>45</v>
          </cell>
        </row>
        <row r="31">
          <cell r="B31">
            <v>8752</v>
          </cell>
          <cell r="C31" t="str">
            <v>Laurea magistrale DM270</v>
          </cell>
          <cell r="D31" t="str">
            <v>SI</v>
          </cell>
          <cell r="E31" t="str">
            <v>SCIENZE CHIMICHE (D.M.270/04)</v>
          </cell>
          <cell r="F31">
            <v>76</v>
          </cell>
          <cell r="G31">
            <v>22</v>
          </cell>
          <cell r="H31">
            <v>28.947368421052634</v>
          </cell>
          <cell r="I31">
            <v>72</v>
          </cell>
          <cell r="J31">
            <v>15</v>
          </cell>
          <cell r="K31">
            <v>20.833333333333336</v>
          </cell>
          <cell r="L31">
            <v>65</v>
          </cell>
          <cell r="M31">
            <v>17</v>
          </cell>
          <cell r="N31">
            <v>26.153846153846157</v>
          </cell>
          <cell r="O31">
            <v>61</v>
          </cell>
          <cell r="P31">
            <v>19</v>
          </cell>
          <cell r="Q31">
            <v>31.147540983606557</v>
          </cell>
        </row>
        <row r="32">
          <cell r="B32">
            <v>5047</v>
          </cell>
          <cell r="C32" t="str">
            <v>Laurea specialistica DM509</v>
          </cell>
          <cell r="D32" t="str">
            <v>NO</v>
          </cell>
          <cell r="E32" t="str">
            <v>SCIENZE E TECNOLOGIE CHIMICHE</v>
          </cell>
          <cell r="F32">
            <v>2</v>
          </cell>
          <cell r="G32">
            <v>2</v>
          </cell>
          <cell r="H32">
            <v>100</v>
          </cell>
          <cell r="I32">
            <v>1</v>
          </cell>
          <cell r="J32">
            <v>1</v>
          </cell>
          <cell r="K32">
            <v>100</v>
          </cell>
          <cell r="L32">
            <v>1</v>
          </cell>
          <cell r="M32">
            <v>1</v>
          </cell>
          <cell r="N32">
            <v>100</v>
          </cell>
          <cell r="O32">
            <v>1</v>
          </cell>
          <cell r="P32">
            <v>1</v>
          </cell>
          <cell r="Q32">
            <v>100</v>
          </cell>
        </row>
        <row r="33">
          <cell r="B33">
            <v>1017</v>
          </cell>
          <cell r="C33" t="str">
            <v>Laurea ciclo unico 5 anni DM509</v>
          </cell>
          <cell r="D33" t="str">
            <v>NO</v>
          </cell>
          <cell r="E33" t="str">
            <v>CHIMICA E TECNOLOGIA FARMACEUTICHE</v>
          </cell>
          <cell r="F33">
            <v>307</v>
          </cell>
          <cell r="G33">
            <v>242</v>
          </cell>
          <cell r="H33">
            <v>78.82736156351791</v>
          </cell>
          <cell r="I33">
            <v>237</v>
          </cell>
          <cell r="J33">
            <v>236</v>
          </cell>
          <cell r="K33">
            <v>99.57805907172997</v>
          </cell>
          <cell r="L33">
            <v>185</v>
          </cell>
          <cell r="M33">
            <v>185</v>
          </cell>
          <cell r="N33">
            <v>100</v>
          </cell>
          <cell r="O33">
            <v>139</v>
          </cell>
          <cell r="P33">
            <v>139</v>
          </cell>
          <cell r="Q33">
            <v>100</v>
          </cell>
        </row>
        <row r="34">
          <cell r="B34">
            <v>1018</v>
          </cell>
          <cell r="C34" t="str">
            <v>Laurea ciclo unico 5 anni DM509</v>
          </cell>
          <cell r="D34" t="str">
            <v>NO</v>
          </cell>
          <cell r="E34" t="str">
            <v>FARMACIA</v>
          </cell>
          <cell r="F34">
            <v>583</v>
          </cell>
          <cell r="G34">
            <v>389</v>
          </cell>
          <cell r="H34">
            <v>66.7238421955403</v>
          </cell>
          <cell r="I34">
            <v>382</v>
          </cell>
          <cell r="J34">
            <v>382</v>
          </cell>
          <cell r="K34">
            <v>100</v>
          </cell>
          <cell r="L34">
            <v>289</v>
          </cell>
          <cell r="M34">
            <v>289</v>
          </cell>
          <cell r="N34">
            <v>100</v>
          </cell>
          <cell r="O34">
            <v>219</v>
          </cell>
          <cell r="P34">
            <v>218</v>
          </cell>
          <cell r="Q34">
            <v>99.54337899543378</v>
          </cell>
        </row>
        <row r="35">
          <cell r="B35">
            <v>7172</v>
          </cell>
          <cell r="C35" t="str">
            <v>Laurea DM270</v>
          </cell>
          <cell r="D35" t="str">
            <v>NO</v>
          </cell>
          <cell r="E35" t="str">
            <v>INFORMAZIONE SCIENTIFICA SUL FARMACO (D.M.270/04)</v>
          </cell>
          <cell r="F35">
            <v>97</v>
          </cell>
          <cell r="G35">
            <v>97</v>
          </cell>
          <cell r="H35">
            <v>100</v>
          </cell>
          <cell r="I35">
            <v>71</v>
          </cell>
          <cell r="J35">
            <v>71</v>
          </cell>
          <cell r="K35">
            <v>100</v>
          </cell>
          <cell r="L35">
            <v>50</v>
          </cell>
          <cell r="M35">
            <v>50</v>
          </cell>
          <cell r="N35">
            <v>100</v>
          </cell>
          <cell r="O35">
            <v>30</v>
          </cell>
          <cell r="P35">
            <v>30</v>
          </cell>
          <cell r="Q35">
            <v>100</v>
          </cell>
        </row>
        <row r="36">
          <cell r="B36">
            <v>7173</v>
          </cell>
          <cell r="C36" t="str">
            <v>Laurea DM270</v>
          </cell>
          <cell r="D36" t="str">
            <v>NO</v>
          </cell>
          <cell r="E36" t="str">
            <v>TECNICHE ERBORISTICHE (D.M.270/04)</v>
          </cell>
          <cell r="F36">
            <v>122</v>
          </cell>
          <cell r="G36">
            <v>8</v>
          </cell>
          <cell r="H36">
            <v>6.557377049180328</v>
          </cell>
          <cell r="I36">
            <v>125</v>
          </cell>
          <cell r="J36">
            <v>30</v>
          </cell>
          <cell r="K36">
            <v>24</v>
          </cell>
          <cell r="L36">
            <v>127</v>
          </cell>
          <cell r="M36">
            <v>45</v>
          </cell>
          <cell r="N36">
            <v>35.43307086614173</v>
          </cell>
          <cell r="O36">
            <v>108</v>
          </cell>
          <cell r="P36">
            <v>36</v>
          </cell>
          <cell r="Q36">
            <v>33.33333333333333</v>
          </cell>
        </row>
        <row r="37">
          <cell r="B37">
            <v>1015</v>
          </cell>
          <cell r="C37" t="str">
            <v>Laurea DM509</v>
          </cell>
          <cell r="D37" t="str">
            <v>NO</v>
          </cell>
          <cell r="E37" t="str">
            <v>INFORMAZIONE SCIENTIFICA SUL FARMACO</v>
          </cell>
          <cell r="F37">
            <v>90</v>
          </cell>
          <cell r="G37">
            <v>90</v>
          </cell>
          <cell r="H37">
            <v>100</v>
          </cell>
          <cell r="I37">
            <v>64</v>
          </cell>
          <cell r="J37">
            <v>64</v>
          </cell>
          <cell r="K37">
            <v>100</v>
          </cell>
          <cell r="L37">
            <v>46</v>
          </cell>
          <cell r="M37">
            <v>46</v>
          </cell>
          <cell r="N37">
            <v>100</v>
          </cell>
          <cell r="O37">
            <v>25</v>
          </cell>
          <cell r="P37">
            <v>25</v>
          </cell>
          <cell r="Q37">
            <v>100</v>
          </cell>
        </row>
        <row r="38">
          <cell r="B38">
            <v>1016</v>
          </cell>
          <cell r="C38" t="str">
            <v>Laurea DM509</v>
          </cell>
          <cell r="D38" t="str">
            <v>NO</v>
          </cell>
          <cell r="E38" t="str">
            <v>TECNICHE ERBORISTICHE</v>
          </cell>
          <cell r="F38">
            <v>25</v>
          </cell>
          <cell r="G38">
            <v>24</v>
          </cell>
          <cell r="H38">
            <v>96</v>
          </cell>
          <cell r="I38">
            <v>14</v>
          </cell>
          <cell r="J38">
            <v>14</v>
          </cell>
          <cell r="K38">
            <v>100</v>
          </cell>
          <cell r="L38">
            <v>11</v>
          </cell>
          <cell r="M38">
            <v>11</v>
          </cell>
          <cell r="N38">
            <v>100</v>
          </cell>
          <cell r="O38">
            <v>3</v>
          </cell>
          <cell r="P38">
            <v>3</v>
          </cell>
          <cell r="Q38">
            <v>100</v>
          </cell>
        </row>
        <row r="39">
          <cell r="B39">
            <v>8172</v>
          </cell>
          <cell r="C39" t="str">
            <v>Laurea magistrale ciclo unico 5 anni DM270</v>
          </cell>
          <cell r="D39" t="str">
            <v>SI</v>
          </cell>
          <cell r="E39" t="str">
            <v>CHIMICA E TECNOLOGIA FARMACEUTICHE  (D.M.270/04)</v>
          </cell>
          <cell r="F39">
            <v>368</v>
          </cell>
          <cell r="G39">
            <v>6</v>
          </cell>
          <cell r="H39">
            <v>1.6304347826086956</v>
          </cell>
          <cell r="I39">
            <v>443</v>
          </cell>
          <cell r="J39">
            <v>5</v>
          </cell>
          <cell r="K39">
            <v>1.1286681715575622</v>
          </cell>
          <cell r="L39">
            <v>473</v>
          </cell>
          <cell r="M39">
            <v>111</v>
          </cell>
          <cell r="N39">
            <v>23.46723044397463</v>
          </cell>
          <cell r="O39">
            <v>482</v>
          </cell>
          <cell r="P39">
            <v>146</v>
          </cell>
          <cell r="Q39">
            <v>30.29045643153527</v>
          </cell>
        </row>
        <row r="40">
          <cell r="B40">
            <v>8173</v>
          </cell>
          <cell r="C40" t="str">
            <v>Laurea magistrale ciclo unico 5 anni DM270</v>
          </cell>
          <cell r="D40" t="str">
            <v>SI</v>
          </cell>
          <cell r="E40" t="str">
            <v>FARMACIA (D.M.270/04)</v>
          </cell>
          <cell r="F40">
            <v>1061</v>
          </cell>
          <cell r="G40">
            <v>10</v>
          </cell>
          <cell r="H40">
            <v>0.9425070688030159</v>
          </cell>
          <cell r="I40">
            <v>1262</v>
          </cell>
          <cell r="J40">
            <v>12</v>
          </cell>
          <cell r="K40">
            <v>0.9508716323296356</v>
          </cell>
          <cell r="L40">
            <v>1409</v>
          </cell>
          <cell r="M40">
            <v>206</v>
          </cell>
          <cell r="N40">
            <v>14.620298083747338</v>
          </cell>
          <cell r="O40">
            <v>1433</v>
          </cell>
          <cell r="P40">
            <v>371</v>
          </cell>
          <cell r="Q40">
            <v>25.889741800418705</v>
          </cell>
        </row>
        <row r="41">
          <cell r="B41">
            <v>7313</v>
          </cell>
          <cell r="C41" t="str">
            <v>Laurea DM270</v>
          </cell>
          <cell r="D41" t="str">
            <v>SI</v>
          </cell>
          <cell r="E41" t="str">
            <v>FILOSOFIA (D.M.270/04)</v>
          </cell>
          <cell r="F41">
            <v>352</v>
          </cell>
          <cell r="G41">
            <v>76</v>
          </cell>
          <cell r="H41">
            <v>21.59090909090909</v>
          </cell>
          <cell r="I41">
            <v>341</v>
          </cell>
          <cell r="J41">
            <v>77</v>
          </cell>
          <cell r="K41">
            <v>22.58064516129032</v>
          </cell>
          <cell r="L41">
            <v>340</v>
          </cell>
          <cell r="M41">
            <v>89</v>
          </cell>
          <cell r="N41">
            <v>26.176470588235297</v>
          </cell>
          <cell r="O41">
            <v>336</v>
          </cell>
          <cell r="P41">
            <v>110</v>
          </cell>
          <cell r="Q41">
            <v>32.73809523809524</v>
          </cell>
        </row>
        <row r="42">
          <cell r="B42">
            <v>7315</v>
          </cell>
          <cell r="C42" t="str">
            <v>Laurea DM270</v>
          </cell>
          <cell r="D42" t="str">
            <v>SI</v>
          </cell>
          <cell r="E42" t="str">
            <v>STORIA E SCIENZE SOCIALI (D.M.270/04)</v>
          </cell>
          <cell r="F42">
            <v>226</v>
          </cell>
          <cell r="G42">
            <v>58</v>
          </cell>
          <cell r="H42">
            <v>25.663716814159294</v>
          </cell>
          <cell r="I42">
            <v>220</v>
          </cell>
          <cell r="J42">
            <v>54</v>
          </cell>
          <cell r="K42">
            <v>24.545454545454547</v>
          </cell>
          <cell r="L42">
            <v>257</v>
          </cell>
          <cell r="M42">
            <v>58</v>
          </cell>
          <cell r="N42">
            <v>22.56809338521401</v>
          </cell>
          <cell r="O42">
            <v>245</v>
          </cell>
          <cell r="P42">
            <v>91</v>
          </cell>
          <cell r="Q42">
            <v>37.142857142857146</v>
          </cell>
        </row>
        <row r="43">
          <cell r="B43">
            <v>1021</v>
          </cell>
          <cell r="C43" t="str">
            <v>Laurea DM509</v>
          </cell>
          <cell r="D43" t="str">
            <v>NO</v>
          </cell>
          <cell r="E43" t="str">
            <v>FILOSOFIA</v>
          </cell>
          <cell r="F43">
            <v>27</v>
          </cell>
          <cell r="G43">
            <v>27</v>
          </cell>
          <cell r="H43">
            <v>100</v>
          </cell>
          <cell r="I43">
            <v>18</v>
          </cell>
          <cell r="J43">
            <v>18</v>
          </cell>
          <cell r="K43">
            <v>100</v>
          </cell>
          <cell r="L43">
            <v>14</v>
          </cell>
          <cell r="M43">
            <v>14</v>
          </cell>
          <cell r="N43">
            <v>100</v>
          </cell>
          <cell r="O43">
            <v>7</v>
          </cell>
          <cell r="P43">
            <v>7</v>
          </cell>
          <cell r="Q43">
            <v>100</v>
          </cell>
        </row>
        <row r="44">
          <cell r="B44">
            <v>1024</v>
          </cell>
          <cell r="C44" t="str">
            <v>Laurea DM509</v>
          </cell>
          <cell r="D44" t="str">
            <v>NO</v>
          </cell>
          <cell r="E44" t="str">
            <v>SCIENZE STORICHE E SOCIALI</v>
          </cell>
          <cell r="F44">
            <v>34</v>
          </cell>
          <cell r="G44">
            <v>34</v>
          </cell>
          <cell r="H44">
            <v>100</v>
          </cell>
          <cell r="I44">
            <v>26</v>
          </cell>
          <cell r="J44">
            <v>26</v>
          </cell>
          <cell r="K44">
            <v>100</v>
          </cell>
          <cell r="L44">
            <v>20</v>
          </cell>
          <cell r="M44">
            <v>20</v>
          </cell>
          <cell r="N44">
            <v>100</v>
          </cell>
          <cell r="O44">
            <v>8</v>
          </cell>
          <cell r="P44">
            <v>8</v>
          </cell>
          <cell r="Q44">
            <v>100</v>
          </cell>
        </row>
        <row r="45">
          <cell r="B45">
            <v>8313</v>
          </cell>
          <cell r="C45" t="str">
            <v>Laurea magistrale DM270</v>
          </cell>
          <cell r="D45" t="str">
            <v>NO</v>
          </cell>
          <cell r="E45" t="str">
            <v>BENI ARCHIVISTICI E LIBRARI (D.M.270/04)</v>
          </cell>
          <cell r="F45">
            <v>41</v>
          </cell>
          <cell r="G45">
            <v>10</v>
          </cell>
          <cell r="H45">
            <v>24.390243902439025</v>
          </cell>
          <cell r="I45">
            <v>30</v>
          </cell>
          <cell r="J45">
            <v>12</v>
          </cell>
          <cell r="K45">
            <v>40</v>
          </cell>
          <cell r="L45">
            <v>23</v>
          </cell>
          <cell r="M45">
            <v>15</v>
          </cell>
          <cell r="N45">
            <v>65.21739130434783</v>
          </cell>
          <cell r="O45">
            <v>7</v>
          </cell>
          <cell r="P45">
            <v>7</v>
          </cell>
          <cell r="Q45">
            <v>100</v>
          </cell>
        </row>
        <row r="46">
          <cell r="B46">
            <v>8317</v>
          </cell>
          <cell r="C46" t="str">
            <v>Laurea magistrale DM270</v>
          </cell>
          <cell r="D46" t="str">
            <v>SI</v>
          </cell>
          <cell r="E46" t="str">
            <v>SCIENZE FILOSOFICHE (D.M.270/04)</v>
          </cell>
          <cell r="F46">
            <v>141</v>
          </cell>
          <cell r="G46">
            <v>23</v>
          </cell>
          <cell r="H46">
            <v>16.312056737588655</v>
          </cell>
          <cell r="I46">
            <v>136</v>
          </cell>
          <cell r="J46">
            <v>25</v>
          </cell>
          <cell r="K46">
            <v>18.38235294117647</v>
          </cell>
          <cell r="L46">
            <v>116</v>
          </cell>
          <cell r="M46">
            <v>31</v>
          </cell>
          <cell r="N46">
            <v>26.72413793103448</v>
          </cell>
          <cell r="O46">
            <v>110</v>
          </cell>
          <cell r="P46">
            <v>38</v>
          </cell>
          <cell r="Q46">
            <v>34.54545454545455</v>
          </cell>
        </row>
        <row r="47">
          <cell r="B47">
            <v>8318</v>
          </cell>
          <cell r="C47" t="str">
            <v>Laurea magistrale DM270</v>
          </cell>
          <cell r="D47" t="str">
            <v>NO</v>
          </cell>
          <cell r="E47" t="str">
            <v>SCIENZE STORICHE (D.M.270/04)</v>
          </cell>
          <cell r="F47">
            <v>65</v>
          </cell>
          <cell r="G47">
            <v>10</v>
          </cell>
          <cell r="H47">
            <v>15.384615384615385</v>
          </cell>
          <cell r="I47">
            <v>75</v>
          </cell>
          <cell r="J47">
            <v>24</v>
          </cell>
          <cell r="K47">
            <v>32</v>
          </cell>
          <cell r="L47">
            <v>42</v>
          </cell>
          <cell r="M47">
            <v>23</v>
          </cell>
          <cell r="N47">
            <v>54.761904761904766</v>
          </cell>
          <cell r="O47">
            <v>21</v>
          </cell>
          <cell r="P47">
            <v>21</v>
          </cell>
          <cell r="Q47">
            <v>100</v>
          </cell>
        </row>
        <row r="48">
          <cell r="B48">
            <v>8013</v>
          </cell>
          <cell r="C48" t="str">
            <v>Laurea magistrale DM270</v>
          </cell>
          <cell r="D48" t="str">
            <v>SI</v>
          </cell>
          <cell r="E48" t="str">
            <v>SCIENZE STORICHE E DELLA DOCUMENTAZIONE STORICA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27</v>
          </cell>
          <cell r="M48">
            <v>0</v>
          </cell>
          <cell r="N48">
            <v>0</v>
          </cell>
          <cell r="O48">
            <v>50</v>
          </cell>
          <cell r="P48">
            <v>0</v>
          </cell>
          <cell r="Q48">
            <v>0</v>
          </cell>
        </row>
        <row r="49">
          <cell r="B49">
            <v>5024</v>
          </cell>
          <cell r="C49" t="str">
            <v>Laurea specialistica DM509</v>
          </cell>
          <cell r="D49" t="str">
            <v>NO</v>
          </cell>
          <cell r="E49" t="str">
            <v>FILOSOFIA</v>
          </cell>
          <cell r="F49">
            <v>7</v>
          </cell>
          <cell r="G49">
            <v>7</v>
          </cell>
          <cell r="H49">
            <v>100</v>
          </cell>
          <cell r="I49">
            <v>4</v>
          </cell>
          <cell r="J49">
            <v>4</v>
          </cell>
          <cell r="K49">
            <v>100</v>
          </cell>
          <cell r="L49">
            <v>2</v>
          </cell>
          <cell r="M49">
            <v>2</v>
          </cell>
          <cell r="N49">
            <v>100</v>
          </cell>
          <cell r="O49">
            <v>2</v>
          </cell>
          <cell r="P49">
            <v>2</v>
          </cell>
          <cell r="Q49">
            <v>100</v>
          </cell>
        </row>
        <row r="50">
          <cell r="B50">
            <v>5053</v>
          </cell>
          <cell r="C50" t="str">
            <v>Laurea specialistica DM509</v>
          </cell>
          <cell r="D50" t="str">
            <v>NO</v>
          </cell>
          <cell r="E50" t="str">
            <v>STORIA E SOCIETA'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1</v>
          </cell>
          <cell r="N50">
            <v>100</v>
          </cell>
          <cell r="O50">
            <v>0</v>
          </cell>
          <cell r="P50">
            <v>0</v>
          </cell>
          <cell r="Q50" t="e">
            <v>#DIV/0!</v>
          </cell>
        </row>
        <row r="51">
          <cell r="B51">
            <v>7744</v>
          </cell>
          <cell r="C51" t="str">
            <v>Laurea DM270</v>
          </cell>
          <cell r="D51" t="str">
            <v>SI</v>
          </cell>
          <cell r="E51" t="str">
            <v>FISICA (D.M.270/04)</v>
          </cell>
          <cell r="F51">
            <v>237</v>
          </cell>
          <cell r="G51">
            <v>25</v>
          </cell>
          <cell r="H51">
            <v>10.548523206751055</v>
          </cell>
          <cell r="I51">
            <v>224</v>
          </cell>
          <cell r="J51">
            <v>54</v>
          </cell>
          <cell r="K51">
            <v>24.107142857142858</v>
          </cell>
          <cell r="L51">
            <v>251</v>
          </cell>
          <cell r="M51">
            <v>75</v>
          </cell>
          <cell r="N51">
            <v>29.880478087649404</v>
          </cell>
          <cell r="O51">
            <v>269</v>
          </cell>
          <cell r="P51">
            <v>89</v>
          </cell>
          <cell r="Q51">
            <v>33.08550185873606</v>
          </cell>
        </row>
        <row r="52">
          <cell r="B52">
            <v>7745</v>
          </cell>
          <cell r="C52" t="str">
            <v>Laurea DM270</v>
          </cell>
          <cell r="D52" t="str">
            <v>SI</v>
          </cell>
          <cell r="E52" t="str">
            <v>SCIENZA DEI MATERIALI (D.M.270/04)</v>
          </cell>
          <cell r="F52">
            <v>125</v>
          </cell>
          <cell r="G52">
            <v>22</v>
          </cell>
          <cell r="H52">
            <v>17.599999999999998</v>
          </cell>
          <cell r="I52">
            <v>129</v>
          </cell>
          <cell r="J52">
            <v>24</v>
          </cell>
          <cell r="K52">
            <v>18.6046511627907</v>
          </cell>
          <cell r="L52">
            <v>130</v>
          </cell>
          <cell r="M52">
            <v>37</v>
          </cell>
          <cell r="N52">
            <v>28.46153846153846</v>
          </cell>
          <cell r="O52">
            <v>137</v>
          </cell>
          <cell r="P52">
            <v>51</v>
          </cell>
          <cell r="Q52">
            <v>37.22627737226277</v>
          </cell>
        </row>
        <row r="53">
          <cell r="B53">
            <v>1051</v>
          </cell>
          <cell r="C53" t="str">
            <v>Laurea DM509</v>
          </cell>
          <cell r="D53" t="str">
            <v>NO</v>
          </cell>
          <cell r="E53" t="str">
            <v>FISICA</v>
          </cell>
          <cell r="F53">
            <v>35</v>
          </cell>
          <cell r="G53">
            <v>35</v>
          </cell>
          <cell r="H53">
            <v>100</v>
          </cell>
          <cell r="I53">
            <v>24</v>
          </cell>
          <cell r="J53">
            <v>24</v>
          </cell>
          <cell r="K53">
            <v>100</v>
          </cell>
          <cell r="L53">
            <v>21</v>
          </cell>
          <cell r="M53">
            <v>21</v>
          </cell>
          <cell r="N53">
            <v>100</v>
          </cell>
          <cell r="O53">
            <v>9</v>
          </cell>
          <cell r="P53">
            <v>9</v>
          </cell>
          <cell r="Q53">
            <v>100</v>
          </cell>
        </row>
        <row r="54">
          <cell r="B54">
            <v>1057</v>
          </cell>
          <cell r="C54" t="str">
            <v>Laurea DM509</v>
          </cell>
          <cell r="D54" t="str">
            <v>NO</v>
          </cell>
          <cell r="E54" t="str">
            <v>SCIENZA DEI MATERIALI</v>
          </cell>
          <cell r="F54">
            <v>32</v>
          </cell>
          <cell r="G54">
            <v>32</v>
          </cell>
          <cell r="H54">
            <v>100</v>
          </cell>
          <cell r="I54">
            <v>17</v>
          </cell>
          <cell r="J54">
            <v>17</v>
          </cell>
          <cell r="K54">
            <v>100</v>
          </cell>
          <cell r="L54">
            <v>11</v>
          </cell>
          <cell r="M54">
            <v>11</v>
          </cell>
          <cell r="N54">
            <v>100</v>
          </cell>
          <cell r="O54">
            <v>3</v>
          </cell>
          <cell r="P54">
            <v>3</v>
          </cell>
          <cell r="Q54">
            <v>100</v>
          </cell>
        </row>
        <row r="55">
          <cell r="B55">
            <v>8743</v>
          </cell>
          <cell r="C55" t="str">
            <v>Laurea magistrale DM270</v>
          </cell>
          <cell r="D55" t="str">
            <v>SI</v>
          </cell>
          <cell r="E55" t="str">
            <v>FISICA (D.M.270/04)</v>
          </cell>
          <cell r="F55">
            <v>64</v>
          </cell>
          <cell r="G55">
            <v>23</v>
          </cell>
          <cell r="H55">
            <v>35.9375</v>
          </cell>
          <cell r="I55">
            <v>71</v>
          </cell>
          <cell r="J55">
            <v>25</v>
          </cell>
          <cell r="K55">
            <v>35.2112676056338</v>
          </cell>
          <cell r="L55">
            <v>60</v>
          </cell>
          <cell r="M55">
            <v>19</v>
          </cell>
          <cell r="N55">
            <v>31.666666666666664</v>
          </cell>
          <cell r="O55">
            <v>67</v>
          </cell>
          <cell r="P55">
            <v>19</v>
          </cell>
          <cell r="Q55">
            <v>28.35820895522388</v>
          </cell>
        </row>
        <row r="56">
          <cell r="B56">
            <v>7222</v>
          </cell>
          <cell r="C56" t="str">
            <v>Laurea DM270</v>
          </cell>
          <cell r="D56" t="str">
            <v>SI</v>
          </cell>
          <cell r="E56" t="str">
            <v>SCIENZE DEI SERVIZI GIURIDICI (D.M.270/04)</v>
          </cell>
          <cell r="F56">
            <v>400</v>
          </cell>
          <cell r="G56">
            <v>65</v>
          </cell>
          <cell r="H56">
            <v>16.25</v>
          </cell>
          <cell r="I56">
            <v>434</v>
          </cell>
          <cell r="J56">
            <v>95</v>
          </cell>
          <cell r="K56">
            <v>21.889400921658986</v>
          </cell>
          <cell r="L56">
            <v>497</v>
          </cell>
          <cell r="M56">
            <v>142</v>
          </cell>
          <cell r="N56">
            <v>28.57142857142857</v>
          </cell>
          <cell r="O56">
            <v>478</v>
          </cell>
          <cell r="P56">
            <v>240</v>
          </cell>
          <cell r="Q56">
            <v>50.2092050209205</v>
          </cell>
        </row>
        <row r="57">
          <cell r="B57">
            <v>7223</v>
          </cell>
          <cell r="C57" t="str">
            <v>Laurea DM270</v>
          </cell>
          <cell r="D57" t="str">
            <v>SI</v>
          </cell>
          <cell r="E57" t="str">
            <v>SCIENZE DEI SERVIZI GIURIDICI D'IMPRESA (D.M.270/04)</v>
          </cell>
          <cell r="F57">
            <v>193</v>
          </cell>
          <cell r="G57">
            <v>34</v>
          </cell>
          <cell r="H57">
            <v>17.616580310880828</v>
          </cell>
          <cell r="I57">
            <v>192</v>
          </cell>
          <cell r="J57">
            <v>42</v>
          </cell>
          <cell r="K57">
            <v>21.875</v>
          </cell>
          <cell r="L57">
            <v>233</v>
          </cell>
          <cell r="M57">
            <v>55</v>
          </cell>
          <cell r="N57">
            <v>23.605150214592275</v>
          </cell>
          <cell r="O57">
            <v>220</v>
          </cell>
          <cell r="P57">
            <v>80</v>
          </cell>
          <cell r="Q57">
            <v>36.36363636363637</v>
          </cell>
        </row>
        <row r="58">
          <cell r="B58">
            <v>1019</v>
          </cell>
          <cell r="C58" t="str">
            <v>Laurea DM509</v>
          </cell>
          <cell r="D58" t="str">
            <v>NO</v>
          </cell>
          <cell r="E58" t="str">
            <v>SCIENZE GIURIDICHE</v>
          </cell>
          <cell r="F58">
            <v>178</v>
          </cell>
          <cell r="G58">
            <v>178</v>
          </cell>
          <cell r="H58">
            <v>100</v>
          </cell>
          <cell r="I58">
            <v>111</v>
          </cell>
          <cell r="J58">
            <v>111</v>
          </cell>
          <cell r="K58">
            <v>100</v>
          </cell>
          <cell r="L58">
            <v>80</v>
          </cell>
          <cell r="M58">
            <v>80</v>
          </cell>
          <cell r="N58">
            <v>100</v>
          </cell>
          <cell r="O58">
            <v>33</v>
          </cell>
          <cell r="P58">
            <v>33</v>
          </cell>
          <cell r="Q58">
            <v>100</v>
          </cell>
        </row>
        <row r="59">
          <cell r="B59">
            <v>1088</v>
          </cell>
          <cell r="C59" t="str">
            <v>Laurea DM509</v>
          </cell>
          <cell r="D59" t="str">
            <v>NO</v>
          </cell>
          <cell r="E59" t="str">
            <v>SCIENZE GIURIDICHE D'IMPRESA</v>
          </cell>
          <cell r="F59">
            <v>35</v>
          </cell>
          <cell r="G59">
            <v>35</v>
          </cell>
          <cell r="H59">
            <v>100</v>
          </cell>
          <cell r="I59">
            <v>18</v>
          </cell>
          <cell r="J59">
            <v>18</v>
          </cell>
          <cell r="K59">
            <v>100</v>
          </cell>
          <cell r="L59">
            <v>13</v>
          </cell>
          <cell r="M59">
            <v>13</v>
          </cell>
          <cell r="N59">
            <v>100</v>
          </cell>
          <cell r="O59">
            <v>5</v>
          </cell>
          <cell r="P59">
            <v>5</v>
          </cell>
          <cell r="Q59">
            <v>100</v>
          </cell>
        </row>
        <row r="60">
          <cell r="B60">
            <v>6001</v>
          </cell>
          <cell r="C60" t="str">
            <v>Laurea magistrale ciclo unico 5 anni DM270</v>
          </cell>
          <cell r="D60" t="str">
            <v>SI</v>
          </cell>
          <cell r="E60" t="str">
            <v>GIURISPRUDENZA</v>
          </cell>
          <cell r="F60">
            <v>5547</v>
          </cell>
          <cell r="G60">
            <v>1516</v>
          </cell>
          <cell r="H60">
            <v>27.3300883360375</v>
          </cell>
          <cell r="I60">
            <v>5346</v>
          </cell>
          <cell r="J60">
            <v>1536</v>
          </cell>
          <cell r="K60">
            <v>28.731762065095403</v>
          </cell>
          <cell r="L60">
            <v>5141</v>
          </cell>
          <cell r="M60">
            <v>1556</v>
          </cell>
          <cell r="N60">
            <v>30.26648511962653</v>
          </cell>
          <cell r="O60">
            <v>4720</v>
          </cell>
          <cell r="P60">
            <v>1445</v>
          </cell>
          <cell r="Q60">
            <v>30.614406779661017</v>
          </cell>
        </row>
        <row r="61">
          <cell r="B61">
            <v>6002</v>
          </cell>
          <cell r="C61" t="str">
            <v>Laurea magistrale ciclo unico 5 anni DM270</v>
          </cell>
          <cell r="D61" t="str">
            <v>SI</v>
          </cell>
          <cell r="E61" t="str">
            <v>GIURISPRUDENZA (già Giurisprudenza d'impresa)</v>
          </cell>
          <cell r="F61">
            <v>588</v>
          </cell>
          <cell r="G61">
            <v>152</v>
          </cell>
          <cell r="H61">
            <v>25.850340136054424</v>
          </cell>
          <cell r="I61">
            <v>567</v>
          </cell>
          <cell r="J61">
            <v>163</v>
          </cell>
          <cell r="K61">
            <v>28.74779541446208</v>
          </cell>
          <cell r="L61">
            <v>549</v>
          </cell>
          <cell r="M61">
            <v>154</v>
          </cell>
          <cell r="N61">
            <v>28.051001821493628</v>
          </cell>
          <cell r="O61">
            <v>514</v>
          </cell>
          <cell r="P61">
            <v>149</v>
          </cell>
          <cell r="Q61">
            <v>28.98832684824903</v>
          </cell>
        </row>
        <row r="62">
          <cell r="B62">
            <v>7746</v>
          </cell>
          <cell r="C62" t="str">
            <v>Laurea DM270</v>
          </cell>
          <cell r="D62" t="str">
            <v>SI</v>
          </cell>
          <cell r="E62" t="str">
            <v>INFORMATICA (D.M.270/04)</v>
          </cell>
          <cell r="F62">
            <v>471</v>
          </cell>
          <cell r="G62">
            <v>131</v>
          </cell>
          <cell r="H62">
            <v>27.81316348195329</v>
          </cell>
          <cell r="I62">
            <v>477</v>
          </cell>
          <cell r="J62">
            <v>130</v>
          </cell>
          <cell r="K62">
            <v>27.253668763102723</v>
          </cell>
          <cell r="L62">
            <v>478</v>
          </cell>
          <cell r="M62">
            <v>123</v>
          </cell>
          <cell r="N62">
            <v>25.732217573221757</v>
          </cell>
          <cell r="O62">
            <v>587</v>
          </cell>
          <cell r="P62">
            <v>159</v>
          </cell>
          <cell r="Q62">
            <v>27.086882453151617</v>
          </cell>
        </row>
        <row r="63">
          <cell r="B63">
            <v>7912</v>
          </cell>
          <cell r="C63" t="str">
            <v>Laurea DM270</v>
          </cell>
          <cell r="D63" t="str">
            <v>NO</v>
          </cell>
          <cell r="E63" t="str">
            <v>INFORMATICA (D.M.270/04) - BRINDISI</v>
          </cell>
          <cell r="F63">
            <v>187</v>
          </cell>
          <cell r="G63">
            <v>49</v>
          </cell>
          <cell r="H63">
            <v>26.203208556149733</v>
          </cell>
          <cell r="I63">
            <v>191</v>
          </cell>
          <cell r="J63">
            <v>55</v>
          </cell>
          <cell r="K63">
            <v>28.79581151832461</v>
          </cell>
          <cell r="L63">
            <v>175</v>
          </cell>
          <cell r="M63">
            <v>48</v>
          </cell>
          <cell r="N63">
            <v>27.42857142857143</v>
          </cell>
          <cell r="O63">
            <v>124</v>
          </cell>
          <cell r="P63">
            <v>66</v>
          </cell>
          <cell r="Q63">
            <v>53.2258064516129</v>
          </cell>
        </row>
        <row r="64">
          <cell r="B64">
            <v>7748</v>
          </cell>
          <cell r="C64" t="str">
            <v>Laurea DM270</v>
          </cell>
          <cell r="D64" t="str">
            <v>NO</v>
          </cell>
          <cell r="E64" t="str">
            <v>INFORMATICA E COMUNICAZIONE DIGITALE (D.M.270/04)</v>
          </cell>
          <cell r="F64">
            <v>307</v>
          </cell>
          <cell r="G64">
            <v>67</v>
          </cell>
          <cell r="H64">
            <v>21.824104234527688</v>
          </cell>
          <cell r="I64">
            <v>363</v>
          </cell>
          <cell r="J64">
            <v>91</v>
          </cell>
          <cell r="K64">
            <v>25.068870523415974</v>
          </cell>
          <cell r="L64">
            <v>355</v>
          </cell>
          <cell r="M64">
            <v>88</v>
          </cell>
          <cell r="N64">
            <v>24.788732394366196</v>
          </cell>
          <cell r="O64">
            <v>243</v>
          </cell>
          <cell r="P64">
            <v>111</v>
          </cell>
          <cell r="Q64">
            <v>45.67901234567901</v>
          </cell>
        </row>
        <row r="65">
          <cell r="B65">
            <v>7892</v>
          </cell>
          <cell r="C65" t="str">
            <v>Laurea DM270</v>
          </cell>
          <cell r="D65" t="str">
            <v>SI</v>
          </cell>
          <cell r="E65" t="str">
            <v>INFORMATICA E COMUNICAZIONE DIGITALE (D.M.270/04) - TARANTO</v>
          </cell>
          <cell r="F65">
            <v>192</v>
          </cell>
          <cell r="G65">
            <v>27</v>
          </cell>
          <cell r="H65">
            <v>14.0625</v>
          </cell>
          <cell r="I65">
            <v>204</v>
          </cell>
          <cell r="J65">
            <v>42</v>
          </cell>
          <cell r="K65">
            <v>20.588235294117645</v>
          </cell>
          <cell r="L65">
            <v>223</v>
          </cell>
          <cell r="M65">
            <v>59</v>
          </cell>
          <cell r="N65">
            <v>26.45739910313901</v>
          </cell>
          <cell r="O65">
            <v>240</v>
          </cell>
          <cell r="P65">
            <v>71</v>
          </cell>
          <cell r="Q65">
            <v>29.583333333333332</v>
          </cell>
        </row>
        <row r="66">
          <cell r="B66">
            <v>7749</v>
          </cell>
          <cell r="C66" t="str">
            <v>Laurea DM270</v>
          </cell>
          <cell r="D66" t="str">
            <v>SI</v>
          </cell>
          <cell r="E66" t="str">
            <v>INFORMATICA E TECNOLOGIE PER LA PRODUZIONE DEL SOFTWARE (D.M.270/04)</v>
          </cell>
          <cell r="F66">
            <v>412</v>
          </cell>
          <cell r="G66">
            <v>137</v>
          </cell>
          <cell r="H66">
            <v>33.25242718446602</v>
          </cell>
          <cell r="I66">
            <v>484</v>
          </cell>
          <cell r="J66">
            <v>133</v>
          </cell>
          <cell r="K66">
            <v>27.479338842975203</v>
          </cell>
          <cell r="L66">
            <v>593</v>
          </cell>
          <cell r="M66">
            <v>136</v>
          </cell>
          <cell r="N66">
            <v>22.93423271500843</v>
          </cell>
          <cell r="O66">
            <v>760</v>
          </cell>
          <cell r="P66">
            <v>164</v>
          </cell>
          <cell r="Q66">
            <v>21.578947368421055</v>
          </cell>
        </row>
        <row r="67">
          <cell r="B67">
            <v>1054</v>
          </cell>
          <cell r="C67" t="str">
            <v>Laurea DM509</v>
          </cell>
          <cell r="D67" t="str">
            <v>NO</v>
          </cell>
          <cell r="E67" t="str">
            <v>INFORMATICA</v>
          </cell>
          <cell r="F67">
            <v>142</v>
          </cell>
          <cell r="G67">
            <v>142</v>
          </cell>
          <cell r="H67">
            <v>100</v>
          </cell>
          <cell r="I67">
            <v>113</v>
          </cell>
          <cell r="J67">
            <v>113</v>
          </cell>
          <cell r="K67">
            <v>100</v>
          </cell>
          <cell r="L67">
            <v>83</v>
          </cell>
          <cell r="M67">
            <v>83</v>
          </cell>
          <cell r="N67">
            <v>100</v>
          </cell>
          <cell r="O67">
            <v>54</v>
          </cell>
          <cell r="P67">
            <v>54</v>
          </cell>
          <cell r="Q67">
            <v>100</v>
          </cell>
        </row>
        <row r="68">
          <cell r="B68">
            <v>1082</v>
          </cell>
          <cell r="C68" t="str">
            <v>Laurea DM509</v>
          </cell>
          <cell r="D68" t="str">
            <v>NO</v>
          </cell>
          <cell r="E68" t="str">
            <v>INFORMATICA (BRINDISI)</v>
          </cell>
          <cell r="F68">
            <v>12</v>
          </cell>
          <cell r="G68">
            <v>12</v>
          </cell>
          <cell r="H68">
            <v>100</v>
          </cell>
          <cell r="I68">
            <v>7</v>
          </cell>
          <cell r="J68">
            <v>6</v>
          </cell>
          <cell r="K68">
            <v>85.71428571428571</v>
          </cell>
          <cell r="L68">
            <v>7</v>
          </cell>
          <cell r="M68">
            <v>7</v>
          </cell>
          <cell r="N68">
            <v>100</v>
          </cell>
          <cell r="O68">
            <v>4</v>
          </cell>
          <cell r="P68">
            <v>4</v>
          </cell>
          <cell r="Q68">
            <v>100</v>
          </cell>
        </row>
        <row r="69">
          <cell r="B69">
            <v>1055</v>
          </cell>
          <cell r="C69" t="str">
            <v>Laurea DM509</v>
          </cell>
          <cell r="D69" t="str">
            <v>NO</v>
          </cell>
          <cell r="E69" t="str">
            <v>INFORMATICA E COMUNICAZIONE DIGITALE</v>
          </cell>
          <cell r="F69">
            <v>82</v>
          </cell>
          <cell r="G69">
            <v>82</v>
          </cell>
          <cell r="H69">
            <v>100</v>
          </cell>
          <cell r="I69">
            <v>56</v>
          </cell>
          <cell r="J69">
            <v>56</v>
          </cell>
          <cell r="K69">
            <v>100</v>
          </cell>
          <cell r="L69">
            <v>44</v>
          </cell>
          <cell r="M69">
            <v>44</v>
          </cell>
          <cell r="N69">
            <v>100</v>
          </cell>
          <cell r="O69">
            <v>30</v>
          </cell>
          <cell r="P69">
            <v>30</v>
          </cell>
          <cell r="Q69">
            <v>100</v>
          </cell>
        </row>
        <row r="70">
          <cell r="B70">
            <v>1104</v>
          </cell>
          <cell r="C70" t="str">
            <v>Laurea DM509</v>
          </cell>
          <cell r="D70" t="str">
            <v>NO</v>
          </cell>
          <cell r="E70" t="str">
            <v>INFORMATICA E COMUNICAZIONE DIGITALE (TARANTO)</v>
          </cell>
          <cell r="F70">
            <v>28</v>
          </cell>
          <cell r="G70">
            <v>28</v>
          </cell>
          <cell r="H70">
            <v>100</v>
          </cell>
          <cell r="I70">
            <v>15</v>
          </cell>
          <cell r="J70">
            <v>15</v>
          </cell>
          <cell r="K70">
            <v>100</v>
          </cell>
          <cell r="L70">
            <v>12</v>
          </cell>
          <cell r="M70">
            <v>12</v>
          </cell>
          <cell r="N70">
            <v>100</v>
          </cell>
          <cell r="O70">
            <v>6</v>
          </cell>
          <cell r="P70">
            <v>6</v>
          </cell>
          <cell r="Q70">
            <v>100</v>
          </cell>
        </row>
        <row r="71">
          <cell r="B71">
            <v>1102</v>
          </cell>
          <cell r="C71" t="str">
            <v>Laurea DM509</v>
          </cell>
          <cell r="D71" t="str">
            <v>NO</v>
          </cell>
          <cell r="E71" t="str">
            <v>INFORMATICA E TECNOLOGIE PER LA PRODUZIONE DEL SOFTWARE</v>
          </cell>
          <cell r="F71">
            <v>38</v>
          </cell>
          <cell r="G71">
            <v>38</v>
          </cell>
          <cell r="H71">
            <v>100</v>
          </cell>
          <cell r="I71">
            <v>27</v>
          </cell>
          <cell r="J71">
            <v>27</v>
          </cell>
          <cell r="K71">
            <v>100</v>
          </cell>
          <cell r="L71">
            <v>15</v>
          </cell>
          <cell r="M71">
            <v>15</v>
          </cell>
          <cell r="N71">
            <v>100</v>
          </cell>
          <cell r="O71">
            <v>8</v>
          </cell>
          <cell r="P71">
            <v>8</v>
          </cell>
          <cell r="Q71">
            <v>100</v>
          </cell>
        </row>
        <row r="72">
          <cell r="B72">
            <v>8744</v>
          </cell>
          <cell r="C72" t="str">
            <v>Laurea magistrale DM270</v>
          </cell>
          <cell r="D72" t="str">
            <v>SI</v>
          </cell>
          <cell r="E72" t="str">
            <v>INFORMATICA (D.M.270/04)</v>
          </cell>
          <cell r="F72">
            <v>214</v>
          </cell>
          <cell r="G72">
            <v>84</v>
          </cell>
          <cell r="H72">
            <v>39.25233644859813</v>
          </cell>
          <cell r="I72">
            <v>180</v>
          </cell>
          <cell r="J72">
            <v>83</v>
          </cell>
          <cell r="K72">
            <v>46.111111111111114</v>
          </cell>
          <cell r="L72">
            <v>167</v>
          </cell>
          <cell r="M72">
            <v>83</v>
          </cell>
          <cell r="N72">
            <v>49.700598802395206</v>
          </cell>
          <cell r="O72">
            <v>166</v>
          </cell>
          <cell r="P72">
            <v>80</v>
          </cell>
          <cell r="Q72">
            <v>48.19277108433735</v>
          </cell>
        </row>
        <row r="73">
          <cell r="B73">
            <v>1101</v>
          </cell>
          <cell r="C73" t="str">
            <v>Laurea specialistica DM509</v>
          </cell>
          <cell r="D73" t="str">
            <v>NO</v>
          </cell>
          <cell r="E73" t="str">
            <v>INFORMATICA</v>
          </cell>
          <cell r="F73">
            <v>17</v>
          </cell>
          <cell r="G73">
            <v>17</v>
          </cell>
          <cell r="H73">
            <v>100</v>
          </cell>
          <cell r="I73">
            <v>8</v>
          </cell>
          <cell r="J73">
            <v>8</v>
          </cell>
          <cell r="K73">
            <v>100</v>
          </cell>
          <cell r="L73">
            <v>5</v>
          </cell>
          <cell r="M73">
            <v>5</v>
          </cell>
          <cell r="N73">
            <v>100</v>
          </cell>
          <cell r="O73">
            <v>1</v>
          </cell>
          <cell r="P73">
            <v>1</v>
          </cell>
          <cell r="Q73">
            <v>100</v>
          </cell>
        </row>
        <row r="74">
          <cell r="B74">
            <v>7112</v>
          </cell>
          <cell r="C74" t="str">
            <v>Laurea DM270</v>
          </cell>
          <cell r="D74" t="str">
            <v>NO</v>
          </cell>
          <cell r="E74" t="str">
            <v>ECONOMIA E AMMINISTRAZIONE DELLE AZIENDE (D.M.270/04 - INTERCLASSE)</v>
          </cell>
          <cell r="F74">
            <v>128</v>
          </cell>
          <cell r="G74">
            <v>2</v>
          </cell>
          <cell r="H74">
            <v>1.5625</v>
          </cell>
          <cell r="I74">
            <v>52</v>
          </cell>
          <cell r="J74">
            <v>51</v>
          </cell>
          <cell r="K74">
            <v>98.07692307692307</v>
          </cell>
          <cell r="L74">
            <v>33</v>
          </cell>
          <cell r="M74">
            <v>33</v>
          </cell>
          <cell r="N74">
            <v>100</v>
          </cell>
          <cell r="O74">
            <v>26</v>
          </cell>
          <cell r="P74">
            <v>26</v>
          </cell>
          <cell r="Q74">
            <v>100</v>
          </cell>
        </row>
        <row r="75">
          <cell r="B75">
            <v>7113</v>
          </cell>
          <cell r="C75" t="str">
            <v>Laurea DM270</v>
          </cell>
          <cell r="D75" t="str">
            <v>SI</v>
          </cell>
          <cell r="E75" t="str">
            <v>ECONOMIA E AMMINISTRAZIONE DELLE AZIENDE (D.M.270/04)</v>
          </cell>
          <cell r="F75">
            <v>491</v>
          </cell>
          <cell r="G75">
            <v>2</v>
          </cell>
          <cell r="H75">
            <v>0.40733197556008144</v>
          </cell>
          <cell r="I75">
            <v>698</v>
          </cell>
          <cell r="J75">
            <v>5</v>
          </cell>
          <cell r="K75">
            <v>0.7163323782234957</v>
          </cell>
          <cell r="L75">
            <v>752</v>
          </cell>
          <cell r="M75">
            <v>149</v>
          </cell>
          <cell r="N75">
            <v>19.81382978723404</v>
          </cell>
          <cell r="O75">
            <v>853</v>
          </cell>
          <cell r="P75">
            <v>216</v>
          </cell>
          <cell r="Q75">
            <v>25.32239155920281</v>
          </cell>
        </row>
        <row r="76">
          <cell r="B76">
            <v>7282</v>
          </cell>
          <cell r="C76" t="str">
            <v>Laurea DM270</v>
          </cell>
          <cell r="D76" t="str">
            <v>NO</v>
          </cell>
          <cell r="E76" t="str">
            <v>OPERATORE DEI SERVIZI GIURIDICI (D.M.270/04) - TARANTO </v>
          </cell>
          <cell r="F76">
            <v>231</v>
          </cell>
          <cell r="G76">
            <v>23</v>
          </cell>
          <cell r="H76">
            <v>9.956709956709958</v>
          </cell>
          <cell r="I76">
            <v>232</v>
          </cell>
          <cell r="J76">
            <v>51</v>
          </cell>
          <cell r="K76">
            <v>21.982758620689655</v>
          </cell>
          <cell r="L76">
            <v>155</v>
          </cell>
          <cell r="M76">
            <v>69</v>
          </cell>
          <cell r="N76">
            <v>44.516129032258064</v>
          </cell>
          <cell r="O76">
            <v>108</v>
          </cell>
          <cell r="P76">
            <v>81</v>
          </cell>
          <cell r="Q76">
            <v>75</v>
          </cell>
        </row>
        <row r="77">
          <cell r="B77">
            <v>7894</v>
          </cell>
          <cell r="C77" t="str">
            <v>Laurea DM270</v>
          </cell>
          <cell r="D77" t="str">
            <v>SI</v>
          </cell>
          <cell r="E77" t="str">
            <v>SCIENZE E GESTIONE DELLE ATTIVITA' MARITTIME (D.M.270/04)</v>
          </cell>
          <cell r="F77">
            <v>272</v>
          </cell>
          <cell r="G77">
            <v>0</v>
          </cell>
          <cell r="H77">
            <v>0</v>
          </cell>
          <cell r="I77">
            <v>298</v>
          </cell>
          <cell r="J77">
            <v>4</v>
          </cell>
          <cell r="K77">
            <v>1.342281879194631</v>
          </cell>
          <cell r="L77">
            <v>331</v>
          </cell>
          <cell r="M77">
            <v>6</v>
          </cell>
          <cell r="N77">
            <v>1.812688821752266</v>
          </cell>
          <cell r="O77">
            <v>376</v>
          </cell>
          <cell r="P77">
            <v>12</v>
          </cell>
          <cell r="Q77">
            <v>3.1914893617021276</v>
          </cell>
        </row>
        <row r="78">
          <cell r="B78">
            <v>1011</v>
          </cell>
          <cell r="C78" t="str">
            <v>Laurea DM509</v>
          </cell>
          <cell r="D78" t="str">
            <v>NO</v>
          </cell>
          <cell r="E78" t="str">
            <v>ECONOMIA AZIENDALE (TARANTO)</v>
          </cell>
          <cell r="F78">
            <v>183</v>
          </cell>
          <cell r="G78">
            <v>183</v>
          </cell>
          <cell r="H78">
            <v>100</v>
          </cell>
          <cell r="I78">
            <v>111</v>
          </cell>
          <cell r="J78">
            <v>111</v>
          </cell>
          <cell r="K78">
            <v>100</v>
          </cell>
          <cell r="L78">
            <v>65</v>
          </cell>
          <cell r="M78">
            <v>65</v>
          </cell>
          <cell r="N78">
            <v>100</v>
          </cell>
          <cell r="O78">
            <v>34</v>
          </cell>
          <cell r="P78">
            <v>34</v>
          </cell>
          <cell r="Q78">
            <v>100</v>
          </cell>
        </row>
        <row r="79">
          <cell r="B79">
            <v>1013</v>
          </cell>
          <cell r="C79" t="str">
            <v>Laurea DM509</v>
          </cell>
          <cell r="D79" t="str">
            <v>NO</v>
          </cell>
          <cell r="E79" t="str">
            <v>ECONOMIA E COMMERCIO (TARANTO)</v>
          </cell>
          <cell r="F79">
            <v>199</v>
          </cell>
          <cell r="G79">
            <v>197</v>
          </cell>
          <cell r="H79">
            <v>98.99497487437185</v>
          </cell>
          <cell r="I79">
            <v>140</v>
          </cell>
          <cell r="J79">
            <v>139</v>
          </cell>
          <cell r="K79">
            <v>99.28571428571429</v>
          </cell>
          <cell r="L79">
            <v>87</v>
          </cell>
          <cell r="M79">
            <v>87</v>
          </cell>
          <cell r="N79">
            <v>100</v>
          </cell>
          <cell r="O79">
            <v>54</v>
          </cell>
          <cell r="P79">
            <v>54</v>
          </cell>
          <cell r="Q79">
            <v>100</v>
          </cell>
        </row>
        <row r="80">
          <cell r="B80">
            <v>1020</v>
          </cell>
          <cell r="C80" t="str">
            <v>Laurea DM509</v>
          </cell>
          <cell r="D80" t="str">
            <v>NO</v>
          </cell>
          <cell r="E80" t="str">
            <v>SCIENZE GIURIDICHE (TARANTO)</v>
          </cell>
          <cell r="F80">
            <v>104</v>
          </cell>
          <cell r="G80">
            <v>103</v>
          </cell>
          <cell r="H80">
            <v>99.03846153846155</v>
          </cell>
          <cell r="I80">
            <v>79</v>
          </cell>
          <cell r="J80">
            <v>79</v>
          </cell>
          <cell r="K80">
            <v>100</v>
          </cell>
          <cell r="L80">
            <v>55</v>
          </cell>
          <cell r="M80">
            <v>55</v>
          </cell>
          <cell r="N80">
            <v>100</v>
          </cell>
          <cell r="O80">
            <v>30</v>
          </cell>
          <cell r="P80">
            <v>30</v>
          </cell>
          <cell r="Q80">
            <v>100</v>
          </cell>
        </row>
        <row r="81">
          <cell r="B81">
            <v>6003</v>
          </cell>
          <cell r="C81" t="str">
            <v>Laurea magistrale ciclo unico 5 anni DM270</v>
          </cell>
          <cell r="D81" t="str">
            <v>SI</v>
          </cell>
          <cell r="E81" t="str">
            <v>GIURISPRUDENZA (TARANTO)</v>
          </cell>
          <cell r="F81">
            <v>1590</v>
          </cell>
          <cell r="G81">
            <v>419</v>
          </cell>
          <cell r="H81">
            <v>26.352201257861633</v>
          </cell>
          <cell r="I81">
            <v>1545</v>
          </cell>
          <cell r="J81">
            <v>447</v>
          </cell>
          <cell r="K81">
            <v>28.932038834951456</v>
          </cell>
          <cell r="L81">
            <v>1527</v>
          </cell>
          <cell r="M81">
            <v>506</v>
          </cell>
          <cell r="N81">
            <v>33.13686967910937</v>
          </cell>
          <cell r="O81">
            <v>1429</v>
          </cell>
          <cell r="P81">
            <v>525</v>
          </cell>
          <cell r="Q81">
            <v>36.738978306508045</v>
          </cell>
        </row>
        <row r="82">
          <cell r="B82">
            <v>8122</v>
          </cell>
          <cell r="C82" t="str">
            <v>Laurea magistrale DM270</v>
          </cell>
          <cell r="D82" t="str">
            <v>SI</v>
          </cell>
          <cell r="E82" t="str">
            <v>STRATEGIE D'IMPRESE E MANAGEMENT (D.M.270/04)</v>
          </cell>
          <cell r="F82">
            <v>109</v>
          </cell>
          <cell r="G82">
            <v>9</v>
          </cell>
          <cell r="H82">
            <v>8.256880733944955</v>
          </cell>
          <cell r="I82">
            <v>110</v>
          </cell>
          <cell r="J82">
            <v>16</v>
          </cell>
          <cell r="K82">
            <v>14.545454545454545</v>
          </cell>
          <cell r="L82">
            <v>125</v>
          </cell>
          <cell r="M82">
            <v>17</v>
          </cell>
          <cell r="N82">
            <v>13.600000000000001</v>
          </cell>
          <cell r="O82">
            <v>135</v>
          </cell>
          <cell r="P82">
            <v>20</v>
          </cell>
          <cell r="Q82">
            <v>14.814814814814813</v>
          </cell>
        </row>
        <row r="83">
          <cell r="B83">
            <v>5012</v>
          </cell>
          <cell r="C83" t="str">
            <v>Laurea specialistica DM509</v>
          </cell>
          <cell r="D83" t="str">
            <v>NO</v>
          </cell>
          <cell r="E83" t="str">
            <v>CONSULENZA PROFESSIONALE PER LE AZIENDE (TARANTO)</v>
          </cell>
          <cell r="F83">
            <v>24</v>
          </cell>
          <cell r="G83">
            <v>24</v>
          </cell>
          <cell r="H83">
            <v>100</v>
          </cell>
          <cell r="I83">
            <v>10</v>
          </cell>
          <cell r="J83">
            <v>10</v>
          </cell>
          <cell r="K83">
            <v>100</v>
          </cell>
          <cell r="L83">
            <v>6</v>
          </cell>
          <cell r="M83">
            <v>6</v>
          </cell>
          <cell r="N83">
            <v>100</v>
          </cell>
          <cell r="O83">
            <v>3</v>
          </cell>
          <cell r="P83">
            <v>3</v>
          </cell>
          <cell r="Q83">
            <v>100</v>
          </cell>
        </row>
        <row r="84">
          <cell r="B84">
            <v>7413</v>
          </cell>
          <cell r="C84" t="str">
            <v>Laurea DM270</v>
          </cell>
          <cell r="D84" t="str">
            <v>SI</v>
          </cell>
          <cell r="E84" t="str">
            <v>COMUNICAZIONE LINGUISTICA E INTERCULTURALE (D.M.270/04)</v>
          </cell>
          <cell r="F84">
            <v>1186</v>
          </cell>
          <cell r="G84">
            <v>162</v>
          </cell>
          <cell r="H84">
            <v>13.659359190556492</v>
          </cell>
          <cell r="I84">
            <v>1368</v>
          </cell>
          <cell r="J84">
            <v>235</v>
          </cell>
          <cell r="K84">
            <v>17.178362573099413</v>
          </cell>
          <cell r="L84">
            <v>1674</v>
          </cell>
          <cell r="M84">
            <v>333</v>
          </cell>
          <cell r="N84">
            <v>19.892473118279568</v>
          </cell>
          <cell r="O84">
            <v>1815</v>
          </cell>
          <cell r="P84">
            <v>450</v>
          </cell>
          <cell r="Q84">
            <v>24.793388429752067</v>
          </cell>
        </row>
        <row r="85">
          <cell r="B85">
            <v>7412</v>
          </cell>
          <cell r="C85" t="str">
            <v>Laurea DM270</v>
          </cell>
          <cell r="D85" t="str">
            <v>SI</v>
          </cell>
          <cell r="E85" t="str">
            <v>CULTURE DELLE LINGUE MODERNE E DEL TURISMO (D.M.270/04)</v>
          </cell>
          <cell r="F85">
            <v>1368</v>
          </cell>
          <cell r="G85">
            <v>203</v>
          </cell>
          <cell r="H85">
            <v>14.839181286549707</v>
          </cell>
          <cell r="I85">
            <v>1427</v>
          </cell>
          <cell r="J85">
            <v>349</v>
          </cell>
          <cell r="K85">
            <v>24.45690259285214</v>
          </cell>
          <cell r="L85">
            <v>1423</v>
          </cell>
          <cell r="M85">
            <v>423</v>
          </cell>
          <cell r="N85">
            <v>29.72593113141251</v>
          </cell>
          <cell r="O85">
            <v>1357</v>
          </cell>
          <cell r="P85">
            <v>476</v>
          </cell>
          <cell r="Q85">
            <v>35.07737656595431</v>
          </cell>
        </row>
        <row r="86">
          <cell r="B86">
            <v>7314</v>
          </cell>
          <cell r="C86" t="str">
            <v>Laurea DM270</v>
          </cell>
          <cell r="D86" t="str">
            <v>SI</v>
          </cell>
          <cell r="E86" t="str">
            <v>LETTERE (D.M.270/04)</v>
          </cell>
          <cell r="F86">
            <v>1593</v>
          </cell>
          <cell r="G86">
            <v>589</v>
          </cell>
          <cell r="H86">
            <v>36.97426239799121</v>
          </cell>
          <cell r="I86">
            <v>1581</v>
          </cell>
          <cell r="J86">
            <v>616</v>
          </cell>
          <cell r="K86">
            <v>38.96268184693233</v>
          </cell>
          <cell r="L86">
            <v>1579</v>
          </cell>
          <cell r="M86">
            <v>572</v>
          </cell>
          <cell r="N86">
            <v>36.22545915136162</v>
          </cell>
          <cell r="O86">
            <v>1639</v>
          </cell>
          <cell r="P86">
            <v>610</v>
          </cell>
          <cell r="Q86">
            <v>37.21781574130568</v>
          </cell>
        </row>
        <row r="87">
          <cell r="B87">
            <v>7373</v>
          </cell>
          <cell r="C87" t="str">
            <v>Laurea DM270</v>
          </cell>
          <cell r="D87" t="str">
            <v>NO</v>
          </cell>
          <cell r="E87" t="str">
            <v>LETTERE E CULTURE DEL TERRITORIO (D.M.270/04) - TARANTO</v>
          </cell>
          <cell r="F87">
            <v>90</v>
          </cell>
          <cell r="G87">
            <v>49</v>
          </cell>
          <cell r="H87">
            <v>54.44444444444444</v>
          </cell>
          <cell r="I87">
            <v>46</v>
          </cell>
          <cell r="J87">
            <v>46</v>
          </cell>
          <cell r="K87">
            <v>100</v>
          </cell>
          <cell r="L87">
            <v>28</v>
          </cell>
          <cell r="M87">
            <v>28</v>
          </cell>
          <cell r="N87">
            <v>100</v>
          </cell>
          <cell r="O87">
            <v>14</v>
          </cell>
          <cell r="P87">
            <v>14</v>
          </cell>
          <cell r="Q87">
            <v>100</v>
          </cell>
        </row>
        <row r="88">
          <cell r="B88">
            <v>7392</v>
          </cell>
          <cell r="C88" t="str">
            <v>Laurea DM270</v>
          </cell>
          <cell r="D88" t="str">
            <v>NO</v>
          </cell>
          <cell r="E88" t="str">
            <v>PROGETTAZIONE E GESTIONE DELLE ATTIVITA' CULTURALI (D.M.270/04) - BRINDISI</v>
          </cell>
          <cell r="F88">
            <v>37</v>
          </cell>
          <cell r="G88">
            <v>16</v>
          </cell>
          <cell r="H88">
            <v>43.24324324324324</v>
          </cell>
          <cell r="I88">
            <v>21</v>
          </cell>
          <cell r="J88">
            <v>21</v>
          </cell>
          <cell r="K88">
            <v>100</v>
          </cell>
          <cell r="L88">
            <v>11</v>
          </cell>
          <cell r="M88">
            <v>11</v>
          </cell>
          <cell r="N88">
            <v>100</v>
          </cell>
          <cell r="O88">
            <v>9</v>
          </cell>
          <cell r="P88">
            <v>9</v>
          </cell>
          <cell r="Q88">
            <v>100</v>
          </cell>
        </row>
        <row r="89">
          <cell r="B89">
            <v>1022</v>
          </cell>
          <cell r="C89" t="str">
            <v>Laurea DM509</v>
          </cell>
          <cell r="D89" t="str">
            <v>NO</v>
          </cell>
          <cell r="E89" t="str">
            <v>LETTERE</v>
          </cell>
          <cell r="F89">
            <v>229</v>
          </cell>
          <cell r="G89">
            <v>229</v>
          </cell>
          <cell r="H89">
            <v>100</v>
          </cell>
          <cell r="I89">
            <v>137</v>
          </cell>
          <cell r="J89">
            <v>137</v>
          </cell>
          <cell r="K89">
            <v>100</v>
          </cell>
          <cell r="L89">
            <v>98</v>
          </cell>
          <cell r="M89">
            <v>98</v>
          </cell>
          <cell r="N89">
            <v>100</v>
          </cell>
          <cell r="O89">
            <v>491</v>
          </cell>
          <cell r="P89">
            <v>491</v>
          </cell>
          <cell r="Q89">
            <v>100</v>
          </cell>
        </row>
        <row r="90">
          <cell r="B90">
            <v>1100</v>
          </cell>
          <cell r="C90" t="str">
            <v>Laurea DM509</v>
          </cell>
          <cell r="D90" t="str">
            <v>NO</v>
          </cell>
          <cell r="E90" t="str">
            <v>LETTERE MODERNE (TARANTO)</v>
          </cell>
          <cell r="F90">
            <v>48</v>
          </cell>
          <cell r="G90">
            <v>48</v>
          </cell>
          <cell r="H90">
            <v>100</v>
          </cell>
          <cell r="I90">
            <v>35</v>
          </cell>
          <cell r="J90">
            <v>35</v>
          </cell>
          <cell r="K90">
            <v>100</v>
          </cell>
          <cell r="L90">
            <v>22</v>
          </cell>
          <cell r="M90">
            <v>22</v>
          </cell>
          <cell r="N90">
            <v>100</v>
          </cell>
          <cell r="O90">
            <v>7</v>
          </cell>
          <cell r="P90">
            <v>7</v>
          </cell>
          <cell r="Q90">
            <v>100</v>
          </cell>
        </row>
        <row r="91">
          <cell r="B91">
            <v>1025</v>
          </cell>
          <cell r="C91" t="str">
            <v>Laurea DM509</v>
          </cell>
          <cell r="D91" t="str">
            <v>NO</v>
          </cell>
          <cell r="E91" t="str">
            <v>LINGUE E LETTERATURE STRANIERE</v>
          </cell>
          <cell r="F91">
            <v>562</v>
          </cell>
          <cell r="G91">
            <v>562</v>
          </cell>
          <cell r="H91">
            <v>100</v>
          </cell>
          <cell r="I91">
            <v>365</v>
          </cell>
          <cell r="J91">
            <v>365</v>
          </cell>
          <cell r="K91">
            <v>100</v>
          </cell>
          <cell r="L91">
            <v>222</v>
          </cell>
          <cell r="M91">
            <v>222</v>
          </cell>
          <cell r="N91">
            <v>100</v>
          </cell>
          <cell r="O91">
            <v>93</v>
          </cell>
          <cell r="P91">
            <v>93</v>
          </cell>
          <cell r="Q91">
            <v>100</v>
          </cell>
        </row>
        <row r="92">
          <cell r="B92">
            <v>8314</v>
          </cell>
          <cell r="C92" t="str">
            <v>Laurea magistrale DM270</v>
          </cell>
          <cell r="D92" t="str">
            <v>SI</v>
          </cell>
          <cell r="E92" t="str">
            <v>FILOLOGIA MODERNA (D.M.270/04)</v>
          </cell>
          <cell r="F92">
            <v>352</v>
          </cell>
          <cell r="G92">
            <v>113</v>
          </cell>
          <cell r="H92">
            <v>32.10227272727273</v>
          </cell>
          <cell r="I92">
            <v>362</v>
          </cell>
          <cell r="J92">
            <v>133</v>
          </cell>
          <cell r="K92">
            <v>36.74033149171271</v>
          </cell>
          <cell r="L92">
            <v>344</v>
          </cell>
          <cell r="M92">
            <v>126</v>
          </cell>
          <cell r="N92">
            <v>36.627906976744185</v>
          </cell>
          <cell r="O92">
            <v>356</v>
          </cell>
          <cell r="P92">
            <v>129</v>
          </cell>
          <cell r="Q92">
            <v>36.235955056179776</v>
          </cell>
        </row>
        <row r="93">
          <cell r="B93">
            <v>8422</v>
          </cell>
          <cell r="C93" t="str">
            <v>Laurea magistrale DM270</v>
          </cell>
          <cell r="D93" t="str">
            <v>SI</v>
          </cell>
          <cell r="E93" t="str">
            <v>LINGUE E LETTERATURE MODERNE (D.M.270/04)</v>
          </cell>
          <cell r="F93">
            <v>146</v>
          </cell>
          <cell r="G93">
            <v>44</v>
          </cell>
          <cell r="H93">
            <v>30.136986301369863</v>
          </cell>
          <cell r="I93">
            <v>140</v>
          </cell>
          <cell r="J93">
            <v>44</v>
          </cell>
          <cell r="K93">
            <v>31.428571428571427</v>
          </cell>
          <cell r="L93">
            <v>174</v>
          </cell>
          <cell r="M93">
            <v>62</v>
          </cell>
          <cell r="N93">
            <v>35.63218390804598</v>
          </cell>
          <cell r="O93">
            <v>134</v>
          </cell>
          <cell r="P93">
            <v>52</v>
          </cell>
          <cell r="Q93">
            <v>38.80597014925373</v>
          </cell>
        </row>
        <row r="94">
          <cell r="B94">
            <v>8424</v>
          </cell>
          <cell r="C94" t="str">
            <v>Laurea magistrale DM270</v>
          </cell>
          <cell r="D94" t="str">
            <v>NO</v>
          </cell>
          <cell r="E94" t="str">
            <v>LINGUE MODERNE PER LA COOPERAZIONE INTERNAZIONALE (D.M.270/04)</v>
          </cell>
          <cell r="F94">
            <v>232</v>
          </cell>
          <cell r="G94">
            <v>59</v>
          </cell>
          <cell r="H94">
            <v>25.43103448275862</v>
          </cell>
          <cell r="I94">
            <v>234</v>
          </cell>
          <cell r="J94">
            <v>82</v>
          </cell>
          <cell r="K94">
            <v>35.04273504273504</v>
          </cell>
          <cell r="L94">
            <v>229</v>
          </cell>
          <cell r="M94">
            <v>80</v>
          </cell>
          <cell r="N94">
            <v>34.93449781659388</v>
          </cell>
          <cell r="O94">
            <v>127</v>
          </cell>
          <cell r="P94">
            <v>68</v>
          </cell>
          <cell r="Q94">
            <v>53.54330708661418</v>
          </cell>
        </row>
        <row r="95">
          <cell r="B95">
            <v>8316</v>
          </cell>
          <cell r="C95" t="str">
            <v>Laurea magistrale DM270</v>
          </cell>
          <cell r="D95" t="str">
            <v>NO</v>
          </cell>
          <cell r="E95" t="str">
            <v>SCIENZE DELLO SPETTACOLO E PRODUZIONE MULTIMEDIALE (D.M.270/04)</v>
          </cell>
          <cell r="F95">
            <v>96</v>
          </cell>
          <cell r="G95">
            <v>27</v>
          </cell>
          <cell r="H95">
            <v>28.125</v>
          </cell>
          <cell r="I95">
            <v>123</v>
          </cell>
          <cell r="J95">
            <v>25</v>
          </cell>
          <cell r="K95">
            <v>20.32520325203252</v>
          </cell>
          <cell r="L95">
            <v>100</v>
          </cell>
          <cell r="M95">
            <v>26</v>
          </cell>
          <cell r="N95">
            <v>26</v>
          </cell>
          <cell r="O95">
            <v>88</v>
          </cell>
          <cell r="P95">
            <v>34</v>
          </cell>
          <cell r="Q95">
            <v>38.63636363636363</v>
          </cell>
        </row>
        <row r="96">
          <cell r="B96">
            <v>8319</v>
          </cell>
          <cell r="C96" t="str">
            <v>Laurea magistrale DM270</v>
          </cell>
          <cell r="D96" t="str">
            <v>SI</v>
          </cell>
          <cell r="E96" t="str">
            <v>STORIA DELL'ARTE (D.M.270/04)</v>
          </cell>
          <cell r="F96">
            <v>117</v>
          </cell>
          <cell r="G96">
            <v>36</v>
          </cell>
          <cell r="H96">
            <v>30.76923076923077</v>
          </cell>
          <cell r="I96">
            <v>104</v>
          </cell>
          <cell r="J96">
            <v>46</v>
          </cell>
          <cell r="K96">
            <v>44.230769230769226</v>
          </cell>
          <cell r="L96">
            <v>90</v>
          </cell>
          <cell r="M96">
            <v>42</v>
          </cell>
          <cell r="N96">
            <v>46.666666666666664</v>
          </cell>
          <cell r="O96">
            <v>98</v>
          </cell>
          <cell r="P96">
            <v>31</v>
          </cell>
          <cell r="Q96">
            <v>31.63265306122449</v>
          </cell>
        </row>
        <row r="97">
          <cell r="B97">
            <v>8423</v>
          </cell>
          <cell r="C97" t="str">
            <v>Laurea magistrale DM270</v>
          </cell>
          <cell r="D97" t="str">
            <v>SI</v>
          </cell>
          <cell r="E97" t="str">
            <v>TRADUZIONE SPECIALISTICA (D.M.270/04)</v>
          </cell>
          <cell r="F97">
            <v>143</v>
          </cell>
          <cell r="G97">
            <v>33</v>
          </cell>
          <cell r="H97">
            <v>23.076923076923077</v>
          </cell>
          <cell r="I97">
            <v>157</v>
          </cell>
          <cell r="J97">
            <v>52</v>
          </cell>
          <cell r="K97">
            <v>33.12101910828025</v>
          </cell>
          <cell r="L97">
            <v>179</v>
          </cell>
          <cell r="M97">
            <v>46</v>
          </cell>
          <cell r="N97">
            <v>25.69832402234637</v>
          </cell>
          <cell r="O97">
            <v>196</v>
          </cell>
          <cell r="P97">
            <v>44</v>
          </cell>
          <cell r="Q97">
            <v>22.448979591836736</v>
          </cell>
        </row>
        <row r="98">
          <cell r="B98">
            <v>5021</v>
          </cell>
          <cell r="C98" t="str">
            <v>Laurea specialistica DM509</v>
          </cell>
          <cell r="D98" t="str">
            <v>NO</v>
          </cell>
          <cell r="E98" t="str">
            <v>EDITORIA LIBRARIA E MULTIMEDIALE</v>
          </cell>
          <cell r="F98">
            <v>1</v>
          </cell>
          <cell r="G98">
            <v>1</v>
          </cell>
          <cell r="H98">
            <v>100</v>
          </cell>
          <cell r="I98">
            <v>1</v>
          </cell>
          <cell r="J98">
            <v>1</v>
          </cell>
          <cell r="K98">
            <v>100</v>
          </cell>
          <cell r="L98">
            <v>1</v>
          </cell>
          <cell r="M98">
            <v>1</v>
          </cell>
          <cell r="N98">
            <v>100</v>
          </cell>
          <cell r="O98">
            <v>1</v>
          </cell>
          <cell r="P98">
            <v>1</v>
          </cell>
          <cell r="Q98">
            <v>100</v>
          </cell>
        </row>
        <row r="99">
          <cell r="B99">
            <v>5023</v>
          </cell>
          <cell r="C99" t="str">
            <v>Laurea specialistica DM509</v>
          </cell>
          <cell r="D99" t="str">
            <v>NO</v>
          </cell>
          <cell r="E99" t="str">
            <v>FILOLOGIA MODERNA</v>
          </cell>
          <cell r="F99">
            <v>8</v>
          </cell>
          <cell r="G99">
            <v>8</v>
          </cell>
          <cell r="H99">
            <v>100</v>
          </cell>
          <cell r="I99">
            <v>5</v>
          </cell>
          <cell r="J99">
            <v>5</v>
          </cell>
          <cell r="K99">
            <v>100</v>
          </cell>
          <cell r="L99">
            <v>2</v>
          </cell>
          <cell r="M99">
            <v>2</v>
          </cell>
          <cell r="N99">
            <v>100</v>
          </cell>
          <cell r="O99">
            <v>2</v>
          </cell>
          <cell r="P99">
            <v>2</v>
          </cell>
          <cell r="Q99">
            <v>100</v>
          </cell>
        </row>
        <row r="100">
          <cell r="B100">
            <v>5027</v>
          </cell>
          <cell r="C100" t="str">
            <v>Laurea specialistica DM509</v>
          </cell>
          <cell r="D100" t="str">
            <v>NO</v>
          </cell>
          <cell r="E100" t="str">
            <v>LINGUE E CULTURE EUROPEE E AMERICANE</v>
          </cell>
          <cell r="F100">
            <v>25</v>
          </cell>
          <cell r="G100">
            <v>25</v>
          </cell>
          <cell r="H100">
            <v>100</v>
          </cell>
          <cell r="I100">
            <v>11</v>
          </cell>
          <cell r="J100">
            <v>11</v>
          </cell>
          <cell r="K100">
            <v>100</v>
          </cell>
          <cell r="L100">
            <v>7</v>
          </cell>
          <cell r="M100">
            <v>7</v>
          </cell>
          <cell r="N100">
            <v>100</v>
          </cell>
          <cell r="O100">
            <v>6</v>
          </cell>
          <cell r="P100">
            <v>6</v>
          </cell>
          <cell r="Q100">
            <v>100</v>
          </cell>
        </row>
        <row r="101">
          <cell r="B101">
            <v>5028</v>
          </cell>
          <cell r="C101" t="str">
            <v>Laurea specialistica DM509</v>
          </cell>
          <cell r="D101" t="str">
            <v>NO</v>
          </cell>
          <cell r="E101" t="str">
            <v>SCIENZE DELLA MEDIAZIONE INTERCULTURALE</v>
          </cell>
          <cell r="F101">
            <v>27</v>
          </cell>
          <cell r="G101">
            <v>27</v>
          </cell>
          <cell r="H101">
            <v>100</v>
          </cell>
          <cell r="I101">
            <v>7</v>
          </cell>
          <cell r="J101">
            <v>7</v>
          </cell>
          <cell r="K101">
            <v>100</v>
          </cell>
          <cell r="L101">
            <v>4</v>
          </cell>
          <cell r="M101">
            <v>4</v>
          </cell>
          <cell r="N101">
            <v>100</v>
          </cell>
          <cell r="O101">
            <v>3</v>
          </cell>
          <cell r="P101">
            <v>3</v>
          </cell>
          <cell r="Q101">
            <v>100</v>
          </cell>
        </row>
        <row r="102">
          <cell r="B102">
            <v>5025</v>
          </cell>
          <cell r="C102" t="str">
            <v>Laurea specialistica DM509</v>
          </cell>
          <cell r="D102" t="str">
            <v>NO</v>
          </cell>
          <cell r="E102" t="str">
            <v>SCIENZE DELLO SPETTACOLO E DELLA PRODUZIONE MULTIMEDIALE</v>
          </cell>
          <cell r="F102">
            <v>1</v>
          </cell>
          <cell r="G102">
            <v>1</v>
          </cell>
          <cell r="H102">
            <v>100</v>
          </cell>
          <cell r="I102">
            <v>1</v>
          </cell>
          <cell r="J102">
            <v>1</v>
          </cell>
          <cell r="K102">
            <v>100</v>
          </cell>
          <cell r="L102">
            <v>1</v>
          </cell>
          <cell r="M102">
            <v>1</v>
          </cell>
          <cell r="N102">
            <v>100</v>
          </cell>
          <cell r="O102">
            <v>0</v>
          </cell>
          <cell r="P102">
            <v>0</v>
          </cell>
          <cell r="Q102" t="e">
            <v>#DIV/0!</v>
          </cell>
        </row>
        <row r="103">
          <cell r="B103">
            <v>5029</v>
          </cell>
          <cell r="C103" t="str">
            <v>Laurea specialistica DM509</v>
          </cell>
          <cell r="D103" t="str">
            <v>NO</v>
          </cell>
          <cell r="E103" t="str">
            <v>TEORIA E PRASSI DELLA TRADUZIONE</v>
          </cell>
          <cell r="F103">
            <v>52</v>
          </cell>
          <cell r="G103">
            <v>52</v>
          </cell>
          <cell r="H103">
            <v>100</v>
          </cell>
          <cell r="I103">
            <v>30</v>
          </cell>
          <cell r="J103">
            <v>30</v>
          </cell>
          <cell r="K103">
            <v>100</v>
          </cell>
          <cell r="L103">
            <v>12</v>
          </cell>
          <cell r="M103">
            <v>12</v>
          </cell>
          <cell r="N103">
            <v>100</v>
          </cell>
          <cell r="O103">
            <v>8</v>
          </cell>
          <cell r="P103">
            <v>8</v>
          </cell>
          <cell r="Q103">
            <v>100</v>
          </cell>
        </row>
        <row r="104">
          <cell r="B104">
            <v>7752</v>
          </cell>
          <cell r="C104" t="str">
            <v>Laurea DM270</v>
          </cell>
          <cell r="D104" t="str">
            <v>SI</v>
          </cell>
          <cell r="E104" t="str">
            <v>MATEMATICA (D.M.270/04)</v>
          </cell>
          <cell r="F104">
            <v>221</v>
          </cell>
          <cell r="G104">
            <v>41</v>
          </cell>
          <cell r="H104">
            <v>18.552036199095024</v>
          </cell>
          <cell r="I104">
            <v>227</v>
          </cell>
          <cell r="J104">
            <v>63</v>
          </cell>
          <cell r="K104">
            <v>27.75330396475771</v>
          </cell>
          <cell r="L104">
            <v>209</v>
          </cell>
          <cell r="M104">
            <v>76</v>
          </cell>
          <cell r="N104">
            <v>36.36363636363637</v>
          </cell>
          <cell r="O104">
            <v>204</v>
          </cell>
          <cell r="P104">
            <v>74</v>
          </cell>
          <cell r="Q104">
            <v>36.27450980392157</v>
          </cell>
        </row>
        <row r="105">
          <cell r="B105">
            <v>1056</v>
          </cell>
          <cell r="C105" t="str">
            <v>Laurea DM509</v>
          </cell>
          <cell r="D105" t="str">
            <v>NO</v>
          </cell>
          <cell r="E105" t="str">
            <v>MATEMATICA</v>
          </cell>
          <cell r="F105">
            <v>85</v>
          </cell>
          <cell r="G105">
            <v>85</v>
          </cell>
          <cell r="H105">
            <v>100</v>
          </cell>
          <cell r="I105">
            <v>62</v>
          </cell>
          <cell r="J105">
            <v>62</v>
          </cell>
          <cell r="K105">
            <v>100</v>
          </cell>
          <cell r="L105">
            <v>37</v>
          </cell>
          <cell r="M105">
            <v>37</v>
          </cell>
          <cell r="N105">
            <v>100</v>
          </cell>
          <cell r="O105">
            <v>16</v>
          </cell>
          <cell r="P105">
            <v>16</v>
          </cell>
          <cell r="Q105">
            <v>100</v>
          </cell>
        </row>
        <row r="106">
          <cell r="B106">
            <v>8745</v>
          </cell>
          <cell r="C106" t="str">
            <v>Laurea magistrale DM270</v>
          </cell>
          <cell r="D106" t="str">
            <v>SI</v>
          </cell>
          <cell r="E106" t="str">
            <v>MATEMATICA (D.M.270/04)</v>
          </cell>
          <cell r="F106">
            <v>79</v>
          </cell>
          <cell r="G106">
            <v>23</v>
          </cell>
          <cell r="H106">
            <v>29.11392405063291</v>
          </cell>
          <cell r="I106">
            <v>77</v>
          </cell>
          <cell r="J106">
            <v>25</v>
          </cell>
          <cell r="K106">
            <v>32.467532467532465</v>
          </cell>
          <cell r="L106">
            <v>72</v>
          </cell>
          <cell r="M106">
            <v>23</v>
          </cell>
          <cell r="N106">
            <v>31.944444444444443</v>
          </cell>
          <cell r="O106">
            <v>79</v>
          </cell>
          <cell r="P106">
            <v>24</v>
          </cell>
          <cell r="Q106">
            <v>30.37974683544304</v>
          </cell>
        </row>
        <row r="107">
          <cell r="B107">
            <v>5043</v>
          </cell>
          <cell r="C107" t="str">
            <v>Laurea specialistica DM509</v>
          </cell>
          <cell r="D107" t="str">
            <v>NO</v>
          </cell>
          <cell r="E107" t="str">
            <v>MATEMATICA</v>
          </cell>
          <cell r="F107">
            <v>4</v>
          </cell>
          <cell r="G107">
            <v>4</v>
          </cell>
          <cell r="H107">
            <v>100</v>
          </cell>
          <cell r="I107">
            <v>3</v>
          </cell>
          <cell r="J107">
            <v>3</v>
          </cell>
          <cell r="K107">
            <v>100</v>
          </cell>
          <cell r="L107">
            <v>3</v>
          </cell>
          <cell r="M107">
            <v>3</v>
          </cell>
          <cell r="N107">
            <v>100</v>
          </cell>
          <cell r="O107">
            <v>2</v>
          </cell>
          <cell r="P107">
            <v>2</v>
          </cell>
          <cell r="Q107">
            <v>100</v>
          </cell>
        </row>
        <row r="108">
          <cell r="B108">
            <v>1039</v>
          </cell>
          <cell r="C108" t="str">
            <v>Laurea ciclo unico 5 anni DM509</v>
          </cell>
          <cell r="D108" t="str">
            <v>NO</v>
          </cell>
          <cell r="E108" t="str">
            <v>MEDICINA VETERINARIA</v>
          </cell>
          <cell r="F108">
            <v>589</v>
          </cell>
          <cell r="G108">
            <v>199</v>
          </cell>
          <cell r="H108">
            <v>33.78607809847199</v>
          </cell>
          <cell r="I108">
            <v>494</v>
          </cell>
          <cell r="J108">
            <v>234</v>
          </cell>
          <cell r="K108">
            <v>47.368421052631575</v>
          </cell>
          <cell r="L108">
            <v>397</v>
          </cell>
          <cell r="M108">
            <v>397</v>
          </cell>
          <cell r="N108">
            <v>100</v>
          </cell>
          <cell r="O108">
            <v>315</v>
          </cell>
          <cell r="P108">
            <v>294</v>
          </cell>
          <cell r="Q108">
            <v>93.33333333333333</v>
          </cell>
        </row>
        <row r="109">
          <cell r="B109">
            <v>7962</v>
          </cell>
          <cell r="C109" t="str">
            <v>Laurea DM270</v>
          </cell>
          <cell r="D109" t="str">
            <v>SI</v>
          </cell>
          <cell r="E109" t="str">
            <v>SCIENZE ANIMALI E PRODUZIONI ALIMENTARI (D.M.270/04)</v>
          </cell>
          <cell r="F109">
            <v>228</v>
          </cell>
          <cell r="G109">
            <v>0</v>
          </cell>
          <cell r="H109">
            <v>0</v>
          </cell>
          <cell r="I109">
            <v>303</v>
          </cell>
          <cell r="J109">
            <v>0</v>
          </cell>
          <cell r="K109">
            <v>0</v>
          </cell>
          <cell r="L109">
            <v>360</v>
          </cell>
          <cell r="M109">
            <v>40</v>
          </cell>
          <cell r="N109">
            <v>11.11111111111111</v>
          </cell>
          <cell r="O109">
            <v>374</v>
          </cell>
          <cell r="P109">
            <v>81</v>
          </cell>
          <cell r="Q109">
            <v>21.65775401069519</v>
          </cell>
        </row>
        <row r="110">
          <cell r="B110">
            <v>1107</v>
          </cell>
          <cell r="C110" t="str">
            <v>Laurea DM509</v>
          </cell>
          <cell r="D110" t="str">
            <v>NO</v>
          </cell>
          <cell r="E110" t="str">
            <v>SCIENZE DELL'ALLEVAMENTO, IGIENE E BENESSERE DEL CANE E DEL GATTO</v>
          </cell>
          <cell r="F110">
            <v>55</v>
          </cell>
          <cell r="G110">
            <v>44</v>
          </cell>
          <cell r="H110">
            <v>80</v>
          </cell>
          <cell r="I110">
            <v>43</v>
          </cell>
          <cell r="J110">
            <v>43</v>
          </cell>
          <cell r="K110">
            <v>100</v>
          </cell>
          <cell r="L110">
            <v>27</v>
          </cell>
          <cell r="M110">
            <v>27</v>
          </cell>
          <cell r="N110">
            <v>100</v>
          </cell>
          <cell r="O110">
            <v>16</v>
          </cell>
          <cell r="P110">
            <v>16</v>
          </cell>
          <cell r="Q110">
            <v>100</v>
          </cell>
        </row>
        <row r="111">
          <cell r="B111">
            <v>1086</v>
          </cell>
          <cell r="C111" t="str">
            <v>Laurea DM509</v>
          </cell>
          <cell r="D111" t="str">
            <v>NO</v>
          </cell>
          <cell r="E111" t="str">
            <v>SCIENZE MARICOLTURA,ACQUACOLTURA IGIENE PRODOTTI ITTICI (TARANTO)</v>
          </cell>
          <cell r="F111">
            <v>31</v>
          </cell>
          <cell r="G111">
            <v>24</v>
          </cell>
          <cell r="H111">
            <v>77.41935483870968</v>
          </cell>
          <cell r="I111">
            <v>9</v>
          </cell>
          <cell r="J111">
            <v>9</v>
          </cell>
          <cell r="K111">
            <v>100</v>
          </cell>
          <cell r="L111">
            <v>5</v>
          </cell>
          <cell r="M111">
            <v>5</v>
          </cell>
          <cell r="N111">
            <v>100</v>
          </cell>
          <cell r="O111">
            <v>3</v>
          </cell>
          <cell r="P111">
            <v>3</v>
          </cell>
          <cell r="Q111">
            <v>100</v>
          </cell>
        </row>
        <row r="112">
          <cell r="B112">
            <v>1038</v>
          </cell>
          <cell r="C112" t="str">
            <v>Laurea DM509</v>
          </cell>
          <cell r="D112" t="str">
            <v>NO</v>
          </cell>
          <cell r="E112" t="str">
            <v>SCIENZE ZOOTECNICHE E SANITA' ALIMENTI DI ORIGINE ANIMALE</v>
          </cell>
          <cell r="F112">
            <v>83</v>
          </cell>
          <cell r="G112">
            <v>43</v>
          </cell>
          <cell r="H112">
            <v>51.80722891566265</v>
          </cell>
          <cell r="I112">
            <v>54</v>
          </cell>
          <cell r="J112">
            <v>54</v>
          </cell>
          <cell r="K112">
            <v>100</v>
          </cell>
          <cell r="L112">
            <v>29</v>
          </cell>
          <cell r="M112">
            <v>29</v>
          </cell>
          <cell r="N112">
            <v>100</v>
          </cell>
          <cell r="O112">
            <v>19</v>
          </cell>
          <cell r="P112">
            <v>19</v>
          </cell>
          <cell r="Q112">
            <v>100</v>
          </cell>
        </row>
        <row r="113">
          <cell r="B113">
            <v>8962</v>
          </cell>
          <cell r="C113" t="str">
            <v>Laurea magistrale ciclo unico 5 anni DM270</v>
          </cell>
          <cell r="D113" t="str">
            <v>SI</v>
          </cell>
          <cell r="E113" t="str">
            <v>MEDICINA VETERINARIA (D.M.270/04)</v>
          </cell>
          <cell r="F113">
            <v>260</v>
          </cell>
          <cell r="G113">
            <v>60</v>
          </cell>
          <cell r="H113">
            <v>23.076923076923077</v>
          </cell>
          <cell r="I113">
            <v>332</v>
          </cell>
          <cell r="J113">
            <v>70</v>
          </cell>
          <cell r="K113">
            <v>21.084337349397593</v>
          </cell>
          <cell r="L113">
            <v>367</v>
          </cell>
          <cell r="M113">
            <v>63</v>
          </cell>
          <cell r="N113">
            <v>17.166212534059948</v>
          </cell>
          <cell r="O113">
            <v>376</v>
          </cell>
          <cell r="P113">
            <v>81</v>
          </cell>
          <cell r="Q113">
            <v>21.54255319148936</v>
          </cell>
        </row>
        <row r="114">
          <cell r="B114">
            <v>8963</v>
          </cell>
          <cell r="C114" t="str">
            <v>Laurea magistrale DM270</v>
          </cell>
          <cell r="D114" t="str">
            <v>SI</v>
          </cell>
          <cell r="E114" t="str">
            <v>IGIENE E SICUREZZA DEGLI ALIMENTI DI ORIGINE ANIMALE (D.M.270/04)</v>
          </cell>
          <cell r="F114">
            <v>28</v>
          </cell>
          <cell r="G114">
            <v>4</v>
          </cell>
          <cell r="H114">
            <v>14.285714285714285</v>
          </cell>
          <cell r="I114">
            <v>40</v>
          </cell>
          <cell r="J114">
            <v>2</v>
          </cell>
          <cell r="K114">
            <v>5</v>
          </cell>
          <cell r="L114">
            <v>34</v>
          </cell>
          <cell r="M114">
            <v>6</v>
          </cell>
          <cell r="N114">
            <v>17.647058823529413</v>
          </cell>
          <cell r="O114">
            <v>29</v>
          </cell>
          <cell r="P114">
            <v>7</v>
          </cell>
          <cell r="Q114">
            <v>24.137931034482758</v>
          </cell>
        </row>
        <row r="115">
          <cell r="B115">
            <v>7001</v>
          </cell>
          <cell r="C115" t="str">
            <v>Laurea DM270</v>
          </cell>
          <cell r="D115" t="str">
            <v>SI</v>
          </cell>
          <cell r="E115" t="str">
            <v>SCIENZE E TECNOLOGIE AGRARIE (D.M.270/04)</v>
          </cell>
          <cell r="F115">
            <v>293</v>
          </cell>
          <cell r="G115">
            <v>32</v>
          </cell>
          <cell r="H115">
            <v>10.921501706484642</v>
          </cell>
          <cell r="I115">
            <v>356</v>
          </cell>
          <cell r="J115">
            <v>54</v>
          </cell>
          <cell r="K115">
            <v>15.168539325842698</v>
          </cell>
          <cell r="L115">
            <v>442</v>
          </cell>
          <cell r="M115">
            <v>80</v>
          </cell>
          <cell r="N115">
            <v>18.099547511312217</v>
          </cell>
          <cell r="O115">
            <v>425</v>
          </cell>
          <cell r="P115">
            <v>115</v>
          </cell>
          <cell r="Q115">
            <v>27.058823529411764</v>
          </cell>
        </row>
        <row r="116">
          <cell r="B116">
            <v>7002</v>
          </cell>
          <cell r="C116" t="str">
            <v>Laurea DM270</v>
          </cell>
          <cell r="D116" t="str">
            <v>NO</v>
          </cell>
          <cell r="E116" t="str">
            <v>SCIENZE FORESTALI E AMBIENTALI (D.M.270/04)</v>
          </cell>
          <cell r="F116">
            <v>53</v>
          </cell>
          <cell r="G116">
            <v>8</v>
          </cell>
          <cell r="H116">
            <v>15.09433962264151</v>
          </cell>
          <cell r="I116">
            <v>39</v>
          </cell>
          <cell r="J116">
            <v>15</v>
          </cell>
          <cell r="K116">
            <v>38.46153846153847</v>
          </cell>
          <cell r="L116">
            <v>26</v>
          </cell>
          <cell r="M116">
            <v>26</v>
          </cell>
          <cell r="N116">
            <v>100</v>
          </cell>
          <cell r="O116">
            <v>21</v>
          </cell>
          <cell r="P116">
            <v>21</v>
          </cell>
          <cell r="Q116">
            <v>100</v>
          </cell>
        </row>
        <row r="117">
          <cell r="B117">
            <v>7005</v>
          </cell>
          <cell r="C117" t="str">
            <v>Laurea DM270</v>
          </cell>
          <cell r="D117" t="str">
            <v>SI</v>
          </cell>
          <cell r="E117" t="str">
            <v>TUTELA E GESTIONE DEL TERRITORIO E DEL PAESAGGIO AGRO-FORESTALE (D.M.270/04)</v>
          </cell>
          <cell r="F117">
            <v>49</v>
          </cell>
          <cell r="G117">
            <v>0</v>
          </cell>
          <cell r="H117">
            <v>0</v>
          </cell>
          <cell r="I117">
            <v>95</v>
          </cell>
          <cell r="J117">
            <v>0</v>
          </cell>
          <cell r="K117">
            <v>0</v>
          </cell>
          <cell r="L117">
            <v>140</v>
          </cell>
          <cell r="M117">
            <v>0</v>
          </cell>
          <cell r="N117">
            <v>0</v>
          </cell>
          <cell r="O117">
            <v>137</v>
          </cell>
          <cell r="P117">
            <v>25</v>
          </cell>
          <cell r="Q117">
            <v>18.248175182481752</v>
          </cell>
        </row>
        <row r="118">
          <cell r="B118">
            <v>1001</v>
          </cell>
          <cell r="C118" t="str">
            <v>Laurea DM509</v>
          </cell>
          <cell r="D118" t="str">
            <v>NO</v>
          </cell>
          <cell r="E118" t="str">
            <v>GESTIONE TECNICA ECONOMICA DEL TERRITORIO RURALE</v>
          </cell>
          <cell r="F118">
            <v>2</v>
          </cell>
          <cell r="G118">
            <v>2</v>
          </cell>
          <cell r="H118">
            <v>100</v>
          </cell>
          <cell r="I118">
            <v>2</v>
          </cell>
          <cell r="J118">
            <v>2</v>
          </cell>
          <cell r="K118">
            <v>100</v>
          </cell>
          <cell r="L118">
            <v>2</v>
          </cell>
          <cell r="M118">
            <v>2</v>
          </cell>
          <cell r="N118">
            <v>100</v>
          </cell>
          <cell r="O118">
            <v>2</v>
          </cell>
          <cell r="P118">
            <v>2</v>
          </cell>
          <cell r="Q118">
            <v>100</v>
          </cell>
        </row>
        <row r="119">
          <cell r="B119">
            <v>1002</v>
          </cell>
          <cell r="C119" t="str">
            <v>Laurea DM509</v>
          </cell>
          <cell r="D119" t="str">
            <v>NO</v>
          </cell>
          <cell r="E119" t="str">
            <v>PRODUZIONI ANIMALI NEI SISTEMI AGRARI</v>
          </cell>
          <cell r="F119">
            <v>9</v>
          </cell>
          <cell r="G119">
            <v>9</v>
          </cell>
          <cell r="H119">
            <v>100</v>
          </cell>
          <cell r="I119">
            <v>5</v>
          </cell>
          <cell r="J119">
            <v>5</v>
          </cell>
          <cell r="K119">
            <v>100</v>
          </cell>
          <cell r="L119">
            <v>4</v>
          </cell>
          <cell r="M119">
            <v>4</v>
          </cell>
          <cell r="N119">
            <v>100</v>
          </cell>
          <cell r="O119">
            <v>2</v>
          </cell>
          <cell r="P119">
            <v>2</v>
          </cell>
          <cell r="Q119">
            <v>100</v>
          </cell>
        </row>
        <row r="120">
          <cell r="B120">
            <v>1004</v>
          </cell>
          <cell r="C120" t="str">
            <v>Laurea DM509</v>
          </cell>
          <cell r="D120" t="str">
            <v>NO</v>
          </cell>
          <cell r="E120" t="str">
            <v>SCIENZE E TECNOLOGIE AGRARIE</v>
          </cell>
          <cell r="F120">
            <v>44</v>
          </cell>
          <cell r="G120">
            <v>44</v>
          </cell>
          <cell r="H120">
            <v>100</v>
          </cell>
          <cell r="I120">
            <v>33</v>
          </cell>
          <cell r="J120">
            <v>33</v>
          </cell>
          <cell r="K120">
            <v>100</v>
          </cell>
          <cell r="L120">
            <v>17</v>
          </cell>
          <cell r="M120">
            <v>17</v>
          </cell>
          <cell r="N120">
            <v>100</v>
          </cell>
          <cell r="O120">
            <v>11</v>
          </cell>
          <cell r="P120">
            <v>11</v>
          </cell>
          <cell r="Q120">
            <v>100</v>
          </cell>
        </row>
        <row r="121">
          <cell r="B121">
            <v>1005</v>
          </cell>
          <cell r="C121" t="str">
            <v>Laurea DM509</v>
          </cell>
          <cell r="D121" t="str">
            <v>NO</v>
          </cell>
          <cell r="E121" t="str">
            <v>SCIENZE FORESTALI ED AMBIENTALI</v>
          </cell>
          <cell r="F121">
            <v>22</v>
          </cell>
          <cell r="G121">
            <v>22</v>
          </cell>
          <cell r="H121">
            <v>100</v>
          </cell>
          <cell r="I121">
            <v>11</v>
          </cell>
          <cell r="J121">
            <v>11</v>
          </cell>
          <cell r="K121">
            <v>100</v>
          </cell>
          <cell r="L121">
            <v>7</v>
          </cell>
          <cell r="M121">
            <v>7</v>
          </cell>
          <cell r="N121">
            <v>100</v>
          </cell>
          <cell r="O121">
            <v>5</v>
          </cell>
          <cell r="P121">
            <v>5</v>
          </cell>
          <cell r="Q121">
            <v>100</v>
          </cell>
        </row>
        <row r="122">
          <cell r="B122">
            <v>8007</v>
          </cell>
          <cell r="C122" t="str">
            <v>Laurea magistrale DM270</v>
          </cell>
          <cell r="D122" t="str">
            <v>SI</v>
          </cell>
          <cell r="E122" t="str">
            <v>GESTIONE E SVILUPPO SOSTENIBILE DEI SISTEMI RURALI MEDITERRANEI (DM270)</v>
          </cell>
          <cell r="F122">
            <v>22</v>
          </cell>
          <cell r="G122">
            <v>0</v>
          </cell>
          <cell r="H122">
            <v>0</v>
          </cell>
          <cell r="I122">
            <v>42</v>
          </cell>
          <cell r="J122">
            <v>0</v>
          </cell>
          <cell r="K122">
            <v>0</v>
          </cell>
          <cell r="L122">
            <v>47</v>
          </cell>
          <cell r="M122">
            <v>11</v>
          </cell>
          <cell r="N122">
            <v>23.404255319148938</v>
          </cell>
          <cell r="O122">
            <v>35</v>
          </cell>
          <cell r="P122">
            <v>4</v>
          </cell>
          <cell r="Q122">
            <v>11.428571428571429</v>
          </cell>
        </row>
        <row r="123">
          <cell r="B123">
            <v>8006</v>
          </cell>
          <cell r="C123" t="str">
            <v>Laurea magistrale DM270</v>
          </cell>
          <cell r="D123" t="str">
            <v>NO</v>
          </cell>
          <cell r="E123" t="str">
            <v>SCIENZE E TECNOLOGIE DELLE PRODUZIONI ANIMALI (D.M.270/04)</v>
          </cell>
          <cell r="F123">
            <v>5</v>
          </cell>
          <cell r="G123">
            <v>5</v>
          </cell>
          <cell r="H123">
            <v>100</v>
          </cell>
          <cell r="I123">
            <v>3</v>
          </cell>
          <cell r="J123">
            <v>3</v>
          </cell>
          <cell r="K123">
            <v>100</v>
          </cell>
          <cell r="L123">
            <v>1</v>
          </cell>
          <cell r="M123">
            <v>1</v>
          </cell>
          <cell r="N123">
            <v>100</v>
          </cell>
          <cell r="O123">
            <v>1</v>
          </cell>
          <cell r="P123">
            <v>1</v>
          </cell>
          <cell r="Q123">
            <v>100</v>
          </cell>
        </row>
        <row r="124">
          <cell r="B124">
            <v>7004</v>
          </cell>
          <cell r="C124" t="str">
            <v>Laurea DM270</v>
          </cell>
          <cell r="D124" t="str">
            <v>NO</v>
          </cell>
          <cell r="E124" t="str">
            <v>BENI ENOGASTRONOMICI (D.M.270/04)</v>
          </cell>
          <cell r="F124">
            <v>111</v>
          </cell>
          <cell r="G124">
            <v>24</v>
          </cell>
          <cell r="H124">
            <v>21.62162162162162</v>
          </cell>
          <cell r="I124">
            <v>73</v>
          </cell>
          <cell r="J124">
            <v>33</v>
          </cell>
          <cell r="K124">
            <v>45.20547945205479</v>
          </cell>
          <cell r="L124">
            <v>49</v>
          </cell>
          <cell r="M124">
            <v>49</v>
          </cell>
          <cell r="N124">
            <v>100</v>
          </cell>
          <cell r="O124">
            <v>31</v>
          </cell>
          <cell r="P124">
            <v>31</v>
          </cell>
          <cell r="Q124">
            <v>100</v>
          </cell>
        </row>
        <row r="125">
          <cell r="B125">
            <v>7003</v>
          </cell>
          <cell r="C125" t="str">
            <v>Laurea DM270</v>
          </cell>
          <cell r="D125" t="str">
            <v>SI</v>
          </cell>
          <cell r="E125" t="str">
            <v>SCIENZE E TECNOLOGIE ALIMENTARI (D.M.270/04)</v>
          </cell>
          <cell r="F125">
            <v>663</v>
          </cell>
          <cell r="G125">
            <v>50</v>
          </cell>
          <cell r="H125">
            <v>7.541478129713424</v>
          </cell>
          <cell r="I125">
            <v>754</v>
          </cell>
          <cell r="J125">
            <v>101</v>
          </cell>
          <cell r="K125">
            <v>13.395225464190982</v>
          </cell>
          <cell r="L125">
            <v>853</v>
          </cell>
          <cell r="M125">
            <v>126</v>
          </cell>
          <cell r="N125">
            <v>14.77139507620164</v>
          </cell>
          <cell r="O125">
            <v>663</v>
          </cell>
          <cell r="P125">
            <v>205</v>
          </cell>
          <cell r="Q125">
            <v>30.920060331825038</v>
          </cell>
        </row>
        <row r="126">
          <cell r="B126">
            <v>1003</v>
          </cell>
          <cell r="C126" t="str">
            <v>Laurea DM509</v>
          </cell>
          <cell r="D126" t="str">
            <v>NO</v>
          </cell>
          <cell r="E126" t="str">
            <v>PRODUZIONI VEGETALI</v>
          </cell>
          <cell r="F126">
            <v>2</v>
          </cell>
          <cell r="G126">
            <v>2</v>
          </cell>
          <cell r="H126">
            <v>100</v>
          </cell>
          <cell r="I126">
            <v>1</v>
          </cell>
          <cell r="J126">
            <v>1</v>
          </cell>
          <cell r="K126">
            <v>100</v>
          </cell>
          <cell r="L126">
            <v>1</v>
          </cell>
          <cell r="M126">
            <v>1</v>
          </cell>
          <cell r="N126">
            <v>100</v>
          </cell>
          <cell r="O126">
            <v>0</v>
          </cell>
          <cell r="P126">
            <v>0</v>
          </cell>
          <cell r="Q126">
            <v>0</v>
          </cell>
        </row>
        <row r="127">
          <cell r="B127">
            <v>1007</v>
          </cell>
          <cell r="C127" t="str">
            <v>Laurea DM509</v>
          </cell>
          <cell r="D127" t="str">
            <v>NO</v>
          </cell>
          <cell r="E127" t="str">
            <v>TECNOLOGIE FITOSANITARIE</v>
          </cell>
          <cell r="F127">
            <v>31</v>
          </cell>
          <cell r="G127">
            <v>31</v>
          </cell>
          <cell r="H127">
            <v>100</v>
          </cell>
          <cell r="I127">
            <v>20</v>
          </cell>
          <cell r="J127">
            <v>20</v>
          </cell>
          <cell r="K127">
            <v>100</v>
          </cell>
          <cell r="L127">
            <v>15</v>
          </cell>
          <cell r="M127">
            <v>15</v>
          </cell>
          <cell r="N127">
            <v>100</v>
          </cell>
          <cell r="O127">
            <v>3</v>
          </cell>
          <cell r="P127">
            <v>3</v>
          </cell>
          <cell r="Q127">
            <v>100</v>
          </cell>
        </row>
        <row r="128">
          <cell r="B128">
            <v>1006</v>
          </cell>
          <cell r="C128" t="str">
            <v>Laurea DM509</v>
          </cell>
          <cell r="D128" t="str">
            <v>NO</v>
          </cell>
          <cell r="E128" t="str">
            <v>TECNOLOGIE TRASFORMAZIONI E QUALITA' PRODOTTI AGRO-ALIMENTARI</v>
          </cell>
          <cell r="F128">
            <v>56</v>
          </cell>
          <cell r="G128">
            <v>56</v>
          </cell>
          <cell r="H128">
            <v>100</v>
          </cell>
          <cell r="I128">
            <v>36</v>
          </cell>
          <cell r="J128">
            <v>36</v>
          </cell>
          <cell r="K128">
            <v>100</v>
          </cell>
          <cell r="L128">
            <v>27</v>
          </cell>
          <cell r="M128">
            <v>27</v>
          </cell>
          <cell r="N128">
            <v>100</v>
          </cell>
          <cell r="O128">
            <v>14</v>
          </cell>
          <cell r="P128">
            <v>14</v>
          </cell>
          <cell r="Q128">
            <v>100</v>
          </cell>
        </row>
        <row r="129">
          <cell r="B129">
            <v>8582</v>
          </cell>
          <cell r="C129" t="str">
            <v>Laurea magistrale DM270</v>
          </cell>
          <cell r="D129" t="str">
            <v>NO</v>
          </cell>
          <cell r="E129" t="str">
            <v>BIOTECNOLOGIE PER LA QUALITA' E LA SICUREZZA DELL' ALIMENTAZIONE UMANA (D.M.270/04)</v>
          </cell>
          <cell r="F129">
            <v>11</v>
          </cell>
          <cell r="G129">
            <v>7</v>
          </cell>
          <cell r="H129">
            <v>63.63636363636363</v>
          </cell>
          <cell r="I129">
            <v>4</v>
          </cell>
          <cell r="J129">
            <v>4</v>
          </cell>
          <cell r="K129">
            <v>100</v>
          </cell>
          <cell r="L129">
            <v>1</v>
          </cell>
          <cell r="M129">
            <v>1</v>
          </cell>
          <cell r="N129">
            <v>100</v>
          </cell>
          <cell r="O129">
            <v>0</v>
          </cell>
          <cell r="P129">
            <v>0</v>
          </cell>
          <cell r="Q129">
            <v>0</v>
          </cell>
        </row>
        <row r="130">
          <cell r="B130">
            <v>8585</v>
          </cell>
          <cell r="C130" t="str">
            <v>Laurea magistrale DM270</v>
          </cell>
          <cell r="D130" t="str">
            <v>SI</v>
          </cell>
          <cell r="E130" t="str">
            <v>BIOTECNOLOGIE PER LA QUALITA' E LA SICUREZZA DELL'ALIMENTAZIONE (D.M.270/04)</v>
          </cell>
          <cell r="F130">
            <v>8</v>
          </cell>
          <cell r="G130">
            <v>0</v>
          </cell>
          <cell r="H130">
            <v>0</v>
          </cell>
          <cell r="I130">
            <v>19</v>
          </cell>
          <cell r="J130">
            <v>0</v>
          </cell>
          <cell r="K130">
            <v>0</v>
          </cell>
          <cell r="L130">
            <v>20</v>
          </cell>
          <cell r="M130">
            <v>4</v>
          </cell>
          <cell r="N130">
            <v>20</v>
          </cell>
          <cell r="O130">
            <v>17</v>
          </cell>
          <cell r="P130">
            <v>8</v>
          </cell>
          <cell r="Q130">
            <v>47.05882352941176</v>
          </cell>
        </row>
        <row r="131">
          <cell r="B131">
            <v>8001</v>
          </cell>
          <cell r="C131" t="str">
            <v>Laurea magistrale DM270</v>
          </cell>
          <cell r="D131" t="str">
            <v>NO</v>
          </cell>
          <cell r="E131" t="str">
            <v>COLTURE MEDITERRANEE (D.M.270/04)</v>
          </cell>
          <cell r="F131">
            <v>11</v>
          </cell>
          <cell r="G131">
            <v>7</v>
          </cell>
          <cell r="H131">
            <v>63.63636363636363</v>
          </cell>
          <cell r="I131">
            <v>4</v>
          </cell>
          <cell r="J131">
            <v>4</v>
          </cell>
          <cell r="K131">
            <v>100</v>
          </cell>
          <cell r="L131">
            <v>3</v>
          </cell>
          <cell r="M131">
            <v>3</v>
          </cell>
          <cell r="N131">
            <v>100</v>
          </cell>
          <cell r="O131">
            <v>1</v>
          </cell>
          <cell r="P131">
            <v>1</v>
          </cell>
          <cell r="Q131">
            <v>100</v>
          </cell>
        </row>
        <row r="132">
          <cell r="B132">
            <v>8002</v>
          </cell>
          <cell r="C132" t="str">
            <v>Laurea magistrale DM270</v>
          </cell>
          <cell r="D132" t="str">
            <v>SI</v>
          </cell>
          <cell r="E132" t="str">
            <v>MEDICINA DELLE PIANTE (D.M.270/04)</v>
          </cell>
          <cell r="F132">
            <v>35</v>
          </cell>
          <cell r="G132">
            <v>5</v>
          </cell>
          <cell r="H132">
            <v>14.285714285714285</v>
          </cell>
          <cell r="I132">
            <v>38</v>
          </cell>
          <cell r="J132">
            <v>9</v>
          </cell>
          <cell r="K132">
            <v>23.684210526315788</v>
          </cell>
          <cell r="L132">
            <v>38</v>
          </cell>
          <cell r="M132">
            <v>11</v>
          </cell>
          <cell r="N132">
            <v>28.947368421052634</v>
          </cell>
          <cell r="O132">
            <v>39</v>
          </cell>
          <cell r="P132">
            <v>4</v>
          </cell>
          <cell r="Q132">
            <v>10.256410256410255</v>
          </cell>
        </row>
        <row r="133">
          <cell r="B133">
            <v>8004</v>
          </cell>
          <cell r="C133" t="str">
            <v>Laurea magistrale DM270</v>
          </cell>
          <cell r="D133" t="str">
            <v>SI</v>
          </cell>
          <cell r="E133" t="str">
            <v>SCIENZE E TECNOLOGIE ALIMENTARI (D.M.270/04)</v>
          </cell>
          <cell r="F133">
            <v>68</v>
          </cell>
          <cell r="G133">
            <v>8</v>
          </cell>
          <cell r="H133">
            <v>11.76470588235294</v>
          </cell>
          <cell r="I133">
            <v>83</v>
          </cell>
          <cell r="J133">
            <v>14</v>
          </cell>
          <cell r="K133">
            <v>16.867469879518072</v>
          </cell>
          <cell r="L133">
            <v>112</v>
          </cell>
          <cell r="M133">
            <v>15</v>
          </cell>
          <cell r="N133">
            <v>13.392857142857142</v>
          </cell>
          <cell r="O133">
            <v>111</v>
          </cell>
          <cell r="P133">
            <v>24</v>
          </cell>
          <cell r="Q133">
            <v>21.62162162162162</v>
          </cell>
        </row>
        <row r="134">
          <cell r="B134">
            <v>5010</v>
          </cell>
          <cell r="C134" t="str">
            <v>Laurea specialistica DM509</v>
          </cell>
          <cell r="D134" t="str">
            <v>NO</v>
          </cell>
          <cell r="E134" t="str">
            <v>SCIENZE,TECNOLOGIE E GESTIONE DEL SISTEMA AGRO-ALIMENTARE</v>
          </cell>
          <cell r="F134">
            <v>6</v>
          </cell>
          <cell r="G134">
            <v>6</v>
          </cell>
          <cell r="H134">
            <v>100</v>
          </cell>
          <cell r="I134">
            <v>5</v>
          </cell>
          <cell r="J134">
            <v>5</v>
          </cell>
          <cell r="K134">
            <v>100</v>
          </cell>
          <cell r="L134">
            <v>4</v>
          </cell>
          <cell r="M134">
            <v>4</v>
          </cell>
          <cell r="N134">
            <v>100</v>
          </cell>
          <cell r="O134">
            <v>3</v>
          </cell>
          <cell r="P134">
            <v>3</v>
          </cell>
          <cell r="Q134">
            <v>100</v>
          </cell>
        </row>
        <row r="135">
          <cell r="B135">
            <v>7312</v>
          </cell>
          <cell r="C135" t="str">
            <v>Laurea DM270</v>
          </cell>
          <cell r="D135" t="str">
            <v>SI</v>
          </cell>
          <cell r="E135" t="str">
            <v>SCIENZE DEI BENI CULTURALI (D.M.270/04)</v>
          </cell>
          <cell r="F135">
            <v>687</v>
          </cell>
          <cell r="G135">
            <v>310</v>
          </cell>
          <cell r="H135">
            <v>45.12372634643377</v>
          </cell>
          <cell r="I135">
            <v>645</v>
          </cell>
          <cell r="J135">
            <v>302</v>
          </cell>
          <cell r="K135">
            <v>46.821705426356594</v>
          </cell>
          <cell r="L135">
            <v>663</v>
          </cell>
          <cell r="M135">
            <v>276</v>
          </cell>
          <cell r="N135">
            <v>41.6289592760181</v>
          </cell>
          <cell r="O135">
            <v>627</v>
          </cell>
          <cell r="P135">
            <v>260</v>
          </cell>
          <cell r="Q135">
            <v>41.46730462519936</v>
          </cell>
        </row>
        <row r="136">
          <cell r="B136">
            <v>8392</v>
          </cell>
          <cell r="C136" t="str">
            <v>Laurea DM270</v>
          </cell>
          <cell r="D136" t="str">
            <v>NO</v>
          </cell>
          <cell r="E136" t="str">
            <v>SCIENZE DEI BENI CULTURALI PER IL TURISMO (D.M. 270/04)</v>
          </cell>
          <cell r="F136">
            <v>76</v>
          </cell>
          <cell r="G136">
            <v>0</v>
          </cell>
          <cell r="H136">
            <v>0</v>
          </cell>
          <cell r="I136">
            <v>112</v>
          </cell>
          <cell r="J136">
            <v>0</v>
          </cell>
          <cell r="K136">
            <v>0</v>
          </cell>
          <cell r="L136">
            <v>126</v>
          </cell>
          <cell r="M136">
            <v>16</v>
          </cell>
          <cell r="N136">
            <v>12.698412698412698</v>
          </cell>
          <cell r="O136">
            <v>136</v>
          </cell>
          <cell r="P136">
            <v>38</v>
          </cell>
          <cell r="Q136">
            <v>27.941176470588236</v>
          </cell>
        </row>
        <row r="137">
          <cell r="B137">
            <v>7372</v>
          </cell>
          <cell r="C137" t="str">
            <v>Laurea DM270</v>
          </cell>
          <cell r="D137" t="str">
            <v>NO</v>
          </cell>
          <cell r="E137" t="str">
            <v>SCIENZE DEI BENI CULTURALI PER IL TURISMO E L'AMBIENTE (D.M.270/04) - TARANTO</v>
          </cell>
          <cell r="F137">
            <v>73</v>
          </cell>
          <cell r="G137">
            <v>50</v>
          </cell>
          <cell r="H137">
            <v>68.4931506849315</v>
          </cell>
          <cell r="I137">
            <v>58</v>
          </cell>
          <cell r="J137">
            <v>57</v>
          </cell>
          <cell r="K137">
            <v>98.27586206896551</v>
          </cell>
          <cell r="L137">
            <v>37</v>
          </cell>
          <cell r="M137">
            <v>37</v>
          </cell>
          <cell r="N137">
            <v>100</v>
          </cell>
          <cell r="O137">
            <v>21</v>
          </cell>
          <cell r="P137">
            <v>21</v>
          </cell>
          <cell r="Q137">
            <v>100</v>
          </cell>
        </row>
        <row r="138">
          <cell r="B138">
            <v>1023</v>
          </cell>
          <cell r="C138" t="str">
            <v>Laurea DM509</v>
          </cell>
          <cell r="D138" t="str">
            <v>NO</v>
          </cell>
          <cell r="E138" t="str">
            <v>SCIENZE DEI BENI CULTURALI</v>
          </cell>
          <cell r="F138">
            <v>101</v>
          </cell>
          <cell r="G138">
            <v>101</v>
          </cell>
          <cell r="H138">
            <v>100</v>
          </cell>
          <cell r="I138">
            <v>71</v>
          </cell>
          <cell r="J138">
            <v>71</v>
          </cell>
          <cell r="K138">
            <v>100</v>
          </cell>
          <cell r="L138">
            <v>42</v>
          </cell>
          <cell r="M138">
            <v>42</v>
          </cell>
          <cell r="N138">
            <v>100</v>
          </cell>
          <cell r="O138">
            <v>87</v>
          </cell>
          <cell r="P138">
            <v>87</v>
          </cell>
          <cell r="Q138">
            <v>100</v>
          </cell>
        </row>
        <row r="139">
          <cell r="B139">
            <v>1087</v>
          </cell>
          <cell r="C139" t="str">
            <v>Laurea DM509</v>
          </cell>
          <cell r="D139" t="str">
            <v>NO</v>
          </cell>
          <cell r="E139" t="str">
            <v>SCIENZE DEI BENI CULTURALI PER IL TURISMO E L'AMBIENTE (TARANTO)</v>
          </cell>
          <cell r="F139">
            <v>24</v>
          </cell>
          <cell r="G139">
            <v>24</v>
          </cell>
          <cell r="H139">
            <v>100</v>
          </cell>
          <cell r="I139">
            <v>18</v>
          </cell>
          <cell r="J139">
            <v>18</v>
          </cell>
          <cell r="K139">
            <v>100</v>
          </cell>
          <cell r="L139">
            <v>8</v>
          </cell>
          <cell r="M139">
            <v>8</v>
          </cell>
          <cell r="N139">
            <v>100</v>
          </cell>
          <cell r="O139">
            <v>4</v>
          </cell>
          <cell r="P139">
            <v>4</v>
          </cell>
          <cell r="Q139">
            <v>100</v>
          </cell>
        </row>
        <row r="140">
          <cell r="B140">
            <v>8312</v>
          </cell>
          <cell r="C140" t="str">
            <v>Laurea magistrale DM270</v>
          </cell>
          <cell r="D140" t="str">
            <v>SI</v>
          </cell>
          <cell r="E140" t="str">
            <v>ARCHEOLOGIA (D.M.270/04)</v>
          </cell>
          <cell r="F140">
            <v>62</v>
          </cell>
          <cell r="G140">
            <v>27</v>
          </cell>
          <cell r="H140">
            <v>43.54838709677419</v>
          </cell>
          <cell r="I140">
            <v>46</v>
          </cell>
          <cell r="J140">
            <v>21</v>
          </cell>
          <cell r="K140">
            <v>45.65217391304348</v>
          </cell>
          <cell r="L140">
            <v>49</v>
          </cell>
          <cell r="M140">
            <v>15</v>
          </cell>
          <cell r="N140">
            <v>30.612244897959183</v>
          </cell>
          <cell r="O140">
            <v>61</v>
          </cell>
          <cell r="P140">
            <v>14</v>
          </cell>
          <cell r="Q140">
            <v>22.950819672131146</v>
          </cell>
        </row>
        <row r="141">
          <cell r="B141">
            <v>8315</v>
          </cell>
          <cell r="C141" t="str">
            <v>Laurea magistrale DM270</v>
          </cell>
          <cell r="D141" t="str">
            <v>SI</v>
          </cell>
          <cell r="E141" t="str">
            <v>FILOLOGIA, LETTERATURE E STORIA DELL' ANTICHITA' (D.M.270/04)</v>
          </cell>
          <cell r="F141">
            <v>93</v>
          </cell>
          <cell r="G141">
            <v>25</v>
          </cell>
          <cell r="H141">
            <v>26.881720430107524</v>
          </cell>
          <cell r="I141">
            <v>88</v>
          </cell>
          <cell r="J141">
            <v>24</v>
          </cell>
          <cell r="K141">
            <v>27.27272727272727</v>
          </cell>
          <cell r="L141">
            <v>80</v>
          </cell>
          <cell r="M141">
            <v>24</v>
          </cell>
          <cell r="N141">
            <v>30</v>
          </cell>
          <cell r="O141">
            <v>82</v>
          </cell>
          <cell r="P141">
            <v>35</v>
          </cell>
          <cell r="Q141">
            <v>42.68292682926829</v>
          </cell>
        </row>
        <row r="142">
          <cell r="B142">
            <v>7624</v>
          </cell>
          <cell r="C142" t="str">
            <v>Laurea DM270</v>
          </cell>
          <cell r="D142" t="str">
            <v>SI</v>
          </cell>
          <cell r="E142" t="str">
            <v>SCIENZE DELLA COMUNICAZIONE (D.M.270/04)</v>
          </cell>
          <cell r="F142">
            <v>669</v>
          </cell>
          <cell r="G142">
            <v>76</v>
          </cell>
          <cell r="H142">
            <v>11.360239162929746</v>
          </cell>
          <cell r="I142">
            <v>663</v>
          </cell>
          <cell r="J142">
            <v>91</v>
          </cell>
          <cell r="K142">
            <v>13.725490196078432</v>
          </cell>
          <cell r="L142">
            <v>652</v>
          </cell>
          <cell r="M142">
            <v>148</v>
          </cell>
          <cell r="N142">
            <v>22.699386503067483</v>
          </cell>
          <cell r="O142">
            <v>602</v>
          </cell>
          <cell r="P142">
            <v>146</v>
          </cell>
          <cell r="Q142">
            <v>24.25249169435216</v>
          </cell>
        </row>
        <row r="143">
          <cell r="B143">
            <v>7626</v>
          </cell>
          <cell r="C143" t="str">
            <v>Laurea DM270</v>
          </cell>
          <cell r="D143" t="str">
            <v>NO</v>
          </cell>
          <cell r="E143" t="str">
            <v>SCIENZE DELLA COMUNICAZIONE E DELL'ANIMAZIONE SOCIO-CULTURALE (D.M. 270/04)</v>
          </cell>
          <cell r="F143">
            <v>215</v>
          </cell>
          <cell r="G143">
            <v>0</v>
          </cell>
          <cell r="H143">
            <v>0</v>
          </cell>
          <cell r="I143">
            <v>306</v>
          </cell>
          <cell r="J143">
            <v>0</v>
          </cell>
          <cell r="K143">
            <v>0</v>
          </cell>
          <cell r="L143">
            <v>205</v>
          </cell>
          <cell r="M143">
            <v>0</v>
          </cell>
          <cell r="N143">
            <v>0</v>
          </cell>
          <cell r="O143">
            <v>139</v>
          </cell>
          <cell r="P143">
            <v>48</v>
          </cell>
          <cell r="Q143">
            <v>34.53237410071942</v>
          </cell>
        </row>
        <row r="144">
          <cell r="B144">
            <v>7703</v>
          </cell>
          <cell r="C144" t="str">
            <v>Laurea DM270</v>
          </cell>
          <cell r="D144" t="str">
            <v>NO</v>
          </cell>
          <cell r="E144" t="str">
            <v>SCIENZE DELLA COMUNICAZIONE NELLE ORGANIZZAZIONI (D.M.270/04) - TARANTO</v>
          </cell>
          <cell r="F144">
            <v>113</v>
          </cell>
          <cell r="G144">
            <v>31</v>
          </cell>
          <cell r="H144">
            <v>27.43362831858407</v>
          </cell>
          <cell r="I144">
            <v>71</v>
          </cell>
          <cell r="J144">
            <v>38</v>
          </cell>
          <cell r="K144">
            <v>53.52112676056338</v>
          </cell>
          <cell r="L144">
            <v>29</v>
          </cell>
          <cell r="M144">
            <v>28</v>
          </cell>
          <cell r="N144">
            <v>96.55172413793103</v>
          </cell>
          <cell r="O144">
            <v>15</v>
          </cell>
          <cell r="P144">
            <v>15</v>
          </cell>
          <cell r="Q144">
            <v>100</v>
          </cell>
        </row>
        <row r="145">
          <cell r="B145">
            <v>7623</v>
          </cell>
          <cell r="C145" t="str">
            <v>Laurea DM270</v>
          </cell>
          <cell r="D145" t="str">
            <v>NO</v>
          </cell>
          <cell r="E145" t="str">
            <v>SCIENZE DELLA FORMAZIONE (D.M.270/04)</v>
          </cell>
          <cell r="F145">
            <v>486</v>
          </cell>
          <cell r="G145">
            <v>55</v>
          </cell>
          <cell r="H145">
            <v>11.316872427983538</v>
          </cell>
          <cell r="I145">
            <v>491</v>
          </cell>
          <cell r="J145">
            <v>87</v>
          </cell>
          <cell r="K145">
            <v>17.718940936863543</v>
          </cell>
          <cell r="L145">
            <v>357</v>
          </cell>
          <cell r="M145">
            <v>122</v>
          </cell>
          <cell r="N145">
            <v>34.173669467787114</v>
          </cell>
          <cell r="O145">
            <v>245</v>
          </cell>
          <cell r="P145">
            <v>125</v>
          </cell>
          <cell r="Q145">
            <v>51.02040816326531</v>
          </cell>
        </row>
        <row r="146">
          <cell r="B146">
            <v>7622</v>
          </cell>
          <cell r="C146" t="str">
            <v>Laurea DM270</v>
          </cell>
          <cell r="D146" t="str">
            <v>NO</v>
          </cell>
          <cell r="E146" t="str">
            <v>SCIENZE DELL'EDUCAZIONE (D.M.270/04)</v>
          </cell>
          <cell r="F146">
            <v>758</v>
          </cell>
          <cell r="G146">
            <v>91</v>
          </cell>
          <cell r="H146">
            <v>12.005277044854882</v>
          </cell>
          <cell r="I146">
            <v>779</v>
          </cell>
          <cell r="J146">
            <v>141</v>
          </cell>
          <cell r="K146">
            <v>18.10012836970475</v>
          </cell>
          <cell r="L146">
            <v>532</v>
          </cell>
          <cell r="M146">
            <v>260</v>
          </cell>
          <cell r="N146">
            <v>48.87218045112782</v>
          </cell>
          <cell r="O146">
            <v>334</v>
          </cell>
          <cell r="P146">
            <v>210</v>
          </cell>
          <cell r="Q146">
            <v>62.874251497005986</v>
          </cell>
        </row>
        <row r="147">
          <cell r="B147">
            <v>8966</v>
          </cell>
          <cell r="C147" t="str">
            <v>Laurea DM270</v>
          </cell>
          <cell r="D147" t="str">
            <v>SI</v>
          </cell>
          <cell r="E147" t="str">
            <v>SCIENZE DELL'EDUCAZIONE E DELLA FORMAZIONE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226</v>
          </cell>
          <cell r="M147">
            <v>0</v>
          </cell>
          <cell r="N147">
            <v>0</v>
          </cell>
          <cell r="O147">
            <v>425</v>
          </cell>
          <cell r="P147">
            <v>8</v>
          </cell>
          <cell r="Q147">
            <v>1.8823529411764703</v>
          </cell>
        </row>
        <row r="148">
          <cell r="B148">
            <v>7702</v>
          </cell>
          <cell r="C148" t="str">
            <v>Laurea DM270</v>
          </cell>
          <cell r="D148" t="str">
            <v>NO</v>
          </cell>
          <cell r="E148" t="str">
            <v>SCIENZE DELL'EDUCAZIONE E DELL'ANIMAZIONE SOCIO CULTURALE (D.M.270/04)</v>
          </cell>
          <cell r="F148">
            <v>161</v>
          </cell>
          <cell r="G148">
            <v>36</v>
          </cell>
          <cell r="H148">
            <v>22.36024844720497</v>
          </cell>
          <cell r="I148">
            <v>97</v>
          </cell>
          <cell r="J148">
            <v>39</v>
          </cell>
          <cell r="K148">
            <v>40.20618556701031</v>
          </cell>
          <cell r="L148">
            <v>50</v>
          </cell>
          <cell r="M148">
            <v>50</v>
          </cell>
          <cell r="N148">
            <v>100</v>
          </cell>
          <cell r="O148">
            <v>30</v>
          </cell>
          <cell r="P148">
            <v>30</v>
          </cell>
          <cell r="Q148">
            <v>100</v>
          </cell>
        </row>
        <row r="149">
          <cell r="B149">
            <v>7625</v>
          </cell>
          <cell r="C149" t="str">
            <v>Laurea DM270</v>
          </cell>
          <cell r="D149" t="str">
            <v>SI</v>
          </cell>
          <cell r="E149" t="str">
            <v>SCIENZE E TECNICHE PSICOLOGICHE (D.M.270/04)</v>
          </cell>
          <cell r="F149">
            <v>766</v>
          </cell>
          <cell r="G149">
            <v>105</v>
          </cell>
          <cell r="H149">
            <v>13.707571801566578</v>
          </cell>
          <cell r="I149">
            <v>792</v>
          </cell>
          <cell r="J149">
            <v>135</v>
          </cell>
          <cell r="K149">
            <v>17.045454545454543</v>
          </cell>
          <cell r="L149">
            <v>821</v>
          </cell>
          <cell r="M149">
            <v>141</v>
          </cell>
          <cell r="N149">
            <v>17.174177831912303</v>
          </cell>
          <cell r="O149">
            <v>821</v>
          </cell>
          <cell r="P149">
            <v>175</v>
          </cell>
          <cell r="Q149">
            <v>21.315468940316688</v>
          </cell>
        </row>
        <row r="150">
          <cell r="B150">
            <v>1089</v>
          </cell>
          <cell r="C150" t="str">
            <v>Laurea DM509</v>
          </cell>
          <cell r="D150" t="str">
            <v>NO</v>
          </cell>
          <cell r="E150" t="str">
            <v>EDUC.PROF.LE NEL CAMPO DEL DISAGIO MINORILE, DEVIANZA E MARGINALITA'</v>
          </cell>
          <cell r="F150">
            <v>88</v>
          </cell>
          <cell r="G150">
            <v>88</v>
          </cell>
          <cell r="H150">
            <v>100</v>
          </cell>
          <cell r="I150">
            <v>55</v>
          </cell>
          <cell r="J150">
            <v>55</v>
          </cell>
          <cell r="K150">
            <v>100</v>
          </cell>
          <cell r="L150">
            <v>35</v>
          </cell>
          <cell r="M150">
            <v>35</v>
          </cell>
          <cell r="N150">
            <v>100</v>
          </cell>
          <cell r="O150">
            <v>11</v>
          </cell>
          <cell r="P150">
            <v>11</v>
          </cell>
          <cell r="Q150">
            <v>100</v>
          </cell>
        </row>
        <row r="151">
          <cell r="B151">
            <v>1108</v>
          </cell>
          <cell r="C151" t="str">
            <v>Laurea DM509</v>
          </cell>
          <cell r="D151" t="str">
            <v>NO</v>
          </cell>
          <cell r="E151" t="str">
            <v>EDUC.PROF.NEL CAMPO DEL DIS.MINORILE,DEVIANZA E MARG. (TARANTO)</v>
          </cell>
          <cell r="F151">
            <v>32</v>
          </cell>
          <cell r="G151">
            <v>32</v>
          </cell>
          <cell r="H151">
            <v>100</v>
          </cell>
          <cell r="I151">
            <v>20</v>
          </cell>
          <cell r="J151">
            <v>20</v>
          </cell>
          <cell r="K151">
            <v>100</v>
          </cell>
          <cell r="L151">
            <v>10</v>
          </cell>
          <cell r="M151">
            <v>10</v>
          </cell>
          <cell r="N151">
            <v>100</v>
          </cell>
          <cell r="O151">
            <v>8</v>
          </cell>
          <cell r="P151">
            <v>8</v>
          </cell>
          <cell r="Q151">
            <v>100</v>
          </cell>
        </row>
        <row r="152">
          <cell r="B152">
            <v>1043</v>
          </cell>
          <cell r="C152" t="str">
            <v>Laurea DM509</v>
          </cell>
          <cell r="D152" t="str">
            <v>NO</v>
          </cell>
          <cell r="E152" t="str">
            <v>SCIENZE DELLA COMUNICAZIONE</v>
          </cell>
          <cell r="F152">
            <v>133</v>
          </cell>
          <cell r="G152">
            <v>133</v>
          </cell>
          <cell r="H152">
            <v>100</v>
          </cell>
          <cell r="I152">
            <v>71</v>
          </cell>
          <cell r="J152">
            <v>71</v>
          </cell>
          <cell r="K152">
            <v>100</v>
          </cell>
          <cell r="L152">
            <v>48</v>
          </cell>
          <cell r="M152">
            <v>48</v>
          </cell>
          <cell r="N152">
            <v>100</v>
          </cell>
          <cell r="O152">
            <v>25</v>
          </cell>
          <cell r="P152">
            <v>25</v>
          </cell>
          <cell r="Q152">
            <v>100</v>
          </cell>
        </row>
        <row r="153">
          <cell r="B153">
            <v>1090</v>
          </cell>
          <cell r="C153" t="str">
            <v>Laurea DM509</v>
          </cell>
          <cell r="D153" t="str">
            <v>NO</v>
          </cell>
          <cell r="E153" t="str">
            <v>SCIENZE DELLA COMUNICAZIONE (TARANTO)</v>
          </cell>
          <cell r="F153">
            <v>51</v>
          </cell>
          <cell r="G153">
            <v>50</v>
          </cell>
          <cell r="H153">
            <v>98.0392156862745</v>
          </cell>
          <cell r="I153">
            <v>25</v>
          </cell>
          <cell r="J153">
            <v>25</v>
          </cell>
          <cell r="K153">
            <v>100</v>
          </cell>
          <cell r="L153">
            <v>15</v>
          </cell>
          <cell r="M153">
            <v>15</v>
          </cell>
          <cell r="N153">
            <v>100</v>
          </cell>
          <cell r="O153">
            <v>7</v>
          </cell>
          <cell r="P153">
            <v>7</v>
          </cell>
          <cell r="Q153">
            <v>100</v>
          </cell>
        </row>
        <row r="154">
          <cell r="B154">
            <v>1044</v>
          </cell>
          <cell r="C154" t="str">
            <v>Laurea DM509</v>
          </cell>
          <cell r="D154" t="str">
            <v>NO</v>
          </cell>
          <cell r="E154" t="str">
            <v>SCIENZE DELL'EDUCAZIONE E DELLA FORMAZIONE</v>
          </cell>
          <cell r="F154">
            <v>611</v>
          </cell>
          <cell r="G154">
            <v>611</v>
          </cell>
          <cell r="H154">
            <v>100</v>
          </cell>
          <cell r="I154">
            <v>335</v>
          </cell>
          <cell r="J154">
            <v>335</v>
          </cell>
          <cell r="K154">
            <v>100</v>
          </cell>
          <cell r="L154">
            <v>240</v>
          </cell>
          <cell r="M154">
            <v>240</v>
          </cell>
          <cell r="N154">
            <v>100</v>
          </cell>
          <cell r="O154">
            <v>77</v>
          </cell>
          <cell r="P154">
            <v>77</v>
          </cell>
          <cell r="Q154">
            <v>100</v>
          </cell>
        </row>
        <row r="155">
          <cell r="B155">
            <v>1045</v>
          </cell>
          <cell r="C155" t="str">
            <v>Laurea DM509</v>
          </cell>
          <cell r="D155" t="str">
            <v>NO</v>
          </cell>
          <cell r="E155" t="str">
            <v>SCIENZE E TECNICHE PSICOLOGICHE</v>
          </cell>
          <cell r="F155">
            <v>153</v>
          </cell>
          <cell r="G155">
            <v>153</v>
          </cell>
          <cell r="H155">
            <v>100</v>
          </cell>
          <cell r="I155">
            <v>94</v>
          </cell>
          <cell r="J155">
            <v>94</v>
          </cell>
          <cell r="K155">
            <v>100</v>
          </cell>
          <cell r="L155">
            <v>66</v>
          </cell>
          <cell r="M155">
            <v>66</v>
          </cell>
          <cell r="N155">
            <v>100</v>
          </cell>
          <cell r="O155">
            <v>36</v>
          </cell>
          <cell r="P155">
            <v>36</v>
          </cell>
          <cell r="Q155">
            <v>100</v>
          </cell>
        </row>
        <row r="156">
          <cell r="B156">
            <v>1109</v>
          </cell>
          <cell r="C156" t="str">
            <v>Laurea DM509</v>
          </cell>
          <cell r="D156" t="str">
            <v>NO</v>
          </cell>
          <cell r="E156" t="str">
            <v>SCIENZE E TECNOLOGIE DELLA MODA</v>
          </cell>
          <cell r="F156">
            <v>147</v>
          </cell>
          <cell r="G156">
            <v>90</v>
          </cell>
          <cell r="H156">
            <v>61.224489795918366</v>
          </cell>
          <cell r="I156">
            <v>89</v>
          </cell>
          <cell r="J156">
            <v>89</v>
          </cell>
          <cell r="K156">
            <v>100</v>
          </cell>
          <cell r="L156">
            <v>48</v>
          </cell>
          <cell r="M156">
            <v>48</v>
          </cell>
          <cell r="N156">
            <v>100</v>
          </cell>
          <cell r="O156">
            <v>22</v>
          </cell>
          <cell r="P156">
            <v>22</v>
          </cell>
          <cell r="Q156">
            <v>100</v>
          </cell>
        </row>
        <row r="157">
          <cell r="B157">
            <v>1110</v>
          </cell>
          <cell r="C157" t="str">
            <v>Laurea DM509</v>
          </cell>
          <cell r="D157" t="str">
            <v>NO</v>
          </cell>
          <cell r="E157" t="str">
            <v>SCIENZE E TECNOLOGIE DELLA MODA (TARANTO)</v>
          </cell>
          <cell r="F157">
            <v>25</v>
          </cell>
          <cell r="G157">
            <v>25</v>
          </cell>
          <cell r="H157">
            <v>100</v>
          </cell>
          <cell r="I157">
            <v>12</v>
          </cell>
          <cell r="J157">
            <v>12</v>
          </cell>
          <cell r="K157">
            <v>100</v>
          </cell>
          <cell r="L157">
            <v>6</v>
          </cell>
          <cell r="M157">
            <v>6</v>
          </cell>
          <cell r="N157">
            <v>100</v>
          </cell>
          <cell r="O157">
            <v>4</v>
          </cell>
          <cell r="P157">
            <v>4</v>
          </cell>
          <cell r="Q157">
            <v>100</v>
          </cell>
        </row>
        <row r="158">
          <cell r="B158">
            <v>8606</v>
          </cell>
          <cell r="C158" t="str">
            <v>Laurea magistrale ciclo unico 5 anni DM270</v>
          </cell>
          <cell r="D158" t="str">
            <v>SI</v>
          </cell>
          <cell r="E158" t="str">
            <v>SCIENZE DELLA FORMAZIONE PRIMARIA (D.M.270/04)</v>
          </cell>
          <cell r="F158">
            <v>94</v>
          </cell>
          <cell r="G158">
            <v>0</v>
          </cell>
          <cell r="H158">
            <v>0</v>
          </cell>
          <cell r="I158">
            <v>155</v>
          </cell>
          <cell r="J158">
            <v>0</v>
          </cell>
          <cell r="K158">
            <v>0</v>
          </cell>
          <cell r="L158">
            <v>239</v>
          </cell>
          <cell r="M158">
            <v>0</v>
          </cell>
          <cell r="N158">
            <v>0</v>
          </cell>
          <cell r="O158">
            <v>534</v>
          </cell>
          <cell r="P158">
            <v>235</v>
          </cell>
          <cell r="Q158">
            <v>44.00749063670412</v>
          </cell>
        </row>
        <row r="159">
          <cell r="B159">
            <v>8605</v>
          </cell>
          <cell r="C159" t="str">
            <v>Laurea magistrale DM270</v>
          </cell>
          <cell r="D159" t="str">
            <v>NO</v>
          </cell>
          <cell r="E159" t="str">
            <v>CONSULENTE PER I SERVIZI ALLA PERSONA E ALLE IMPRESE (D.M.270/04)</v>
          </cell>
          <cell r="F159">
            <v>144</v>
          </cell>
          <cell r="G159">
            <v>0</v>
          </cell>
          <cell r="H159">
            <v>0</v>
          </cell>
          <cell r="I159">
            <v>174</v>
          </cell>
          <cell r="J159">
            <v>30</v>
          </cell>
          <cell r="K159">
            <v>17.24137931034483</v>
          </cell>
          <cell r="L159">
            <v>94</v>
          </cell>
          <cell r="M159">
            <v>24</v>
          </cell>
          <cell r="N159">
            <v>25.53191489361702</v>
          </cell>
          <cell r="O159">
            <v>25</v>
          </cell>
          <cell r="P159">
            <v>25</v>
          </cell>
          <cell r="Q159">
            <v>100</v>
          </cell>
        </row>
        <row r="160">
          <cell r="B160">
            <v>8014</v>
          </cell>
          <cell r="C160" t="str">
            <v>Laurea magistrale DM270</v>
          </cell>
          <cell r="D160" t="str">
            <v>SI</v>
          </cell>
          <cell r="E160" t="str">
            <v>FORMAZIONE E GESTIONE DELLE RISORSE UMANE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84</v>
          </cell>
          <cell r="M160">
            <v>0</v>
          </cell>
          <cell r="N160">
            <v>0</v>
          </cell>
          <cell r="O160">
            <v>138</v>
          </cell>
          <cell r="P160">
            <v>2</v>
          </cell>
          <cell r="Q160">
            <v>1.4492753623188406</v>
          </cell>
        </row>
        <row r="161">
          <cell r="B161">
            <v>8602</v>
          </cell>
          <cell r="C161" t="str">
            <v>Laurea magistrale DM270</v>
          </cell>
          <cell r="D161" t="str">
            <v>NO</v>
          </cell>
          <cell r="E161" t="str">
            <v>INFORMAZIONE E SISTEMI EDITORIALI (D.M.270/04)</v>
          </cell>
          <cell r="F161">
            <v>89</v>
          </cell>
          <cell r="G161">
            <v>27</v>
          </cell>
          <cell r="H161">
            <v>30.337078651685395</v>
          </cell>
          <cell r="I161">
            <v>31</v>
          </cell>
          <cell r="J161">
            <v>31</v>
          </cell>
          <cell r="K161">
            <v>100</v>
          </cell>
          <cell r="L161">
            <v>12</v>
          </cell>
          <cell r="M161">
            <v>12</v>
          </cell>
          <cell r="N161">
            <v>100</v>
          </cell>
          <cell r="O161">
            <v>5</v>
          </cell>
          <cell r="P161">
            <v>5</v>
          </cell>
          <cell r="Q161">
            <v>100</v>
          </cell>
        </row>
        <row r="162">
          <cell r="B162">
            <v>8608</v>
          </cell>
          <cell r="C162" t="str">
            <v>Laurea magistrale DM270</v>
          </cell>
          <cell r="D162" t="str">
            <v>NO</v>
          </cell>
          <cell r="E162" t="str">
            <v>PROGETTAZIONE E GESTIONE FORMATIVA NELL'ERA DIGITALE (D.M. 270/04)</v>
          </cell>
          <cell r="F162">
            <v>27</v>
          </cell>
          <cell r="G162">
            <v>0</v>
          </cell>
          <cell r="H162">
            <v>0</v>
          </cell>
          <cell r="I162">
            <v>22</v>
          </cell>
          <cell r="J162">
            <v>0</v>
          </cell>
          <cell r="K162">
            <v>0</v>
          </cell>
          <cell r="L162">
            <v>7</v>
          </cell>
          <cell r="M162">
            <v>7</v>
          </cell>
          <cell r="N162">
            <v>100</v>
          </cell>
          <cell r="O162">
            <v>4</v>
          </cell>
          <cell r="P162">
            <v>4</v>
          </cell>
          <cell r="Q162">
            <v>100</v>
          </cell>
        </row>
        <row r="163">
          <cell r="B163">
            <v>8603</v>
          </cell>
          <cell r="C163" t="str">
            <v>Laurea magistrale DM270</v>
          </cell>
          <cell r="D163" t="str">
            <v>SI</v>
          </cell>
          <cell r="E163" t="str">
            <v>PSICOLOGIA CLINICA (D.M.270/04)</v>
          </cell>
          <cell r="F163">
            <v>290</v>
          </cell>
          <cell r="G163">
            <v>53</v>
          </cell>
          <cell r="H163">
            <v>18.275862068965516</v>
          </cell>
          <cell r="I163">
            <v>298</v>
          </cell>
          <cell r="J163">
            <v>60</v>
          </cell>
          <cell r="K163">
            <v>20.13422818791946</v>
          </cell>
          <cell r="L163">
            <v>308</v>
          </cell>
          <cell r="M163">
            <v>77</v>
          </cell>
          <cell r="N163">
            <v>25</v>
          </cell>
          <cell r="O163">
            <v>296</v>
          </cell>
          <cell r="P163">
            <v>84</v>
          </cell>
          <cell r="Q163">
            <v>28.37837837837838</v>
          </cell>
        </row>
        <row r="164">
          <cell r="B164">
            <v>8601</v>
          </cell>
          <cell r="C164" t="str">
            <v>Laurea magistrale DM270</v>
          </cell>
          <cell r="D164" t="str">
            <v>NO</v>
          </cell>
          <cell r="E164" t="str">
            <v>SCIENZE DELL'EDUCAZIONE DEGLI ADULTI E DELLA FORMAZIONE CONTINUA (D.M.270/04)</v>
          </cell>
          <cell r="F164">
            <v>158</v>
          </cell>
          <cell r="G164">
            <v>39</v>
          </cell>
          <cell r="H164">
            <v>24.68354430379747</v>
          </cell>
          <cell r="I164">
            <v>149</v>
          </cell>
          <cell r="J164">
            <v>41</v>
          </cell>
          <cell r="K164">
            <v>27.516778523489933</v>
          </cell>
          <cell r="L164">
            <v>100</v>
          </cell>
          <cell r="M164">
            <v>57</v>
          </cell>
          <cell r="N164">
            <v>56.99999999999999</v>
          </cell>
          <cell r="O164">
            <v>43</v>
          </cell>
          <cell r="P164">
            <v>43</v>
          </cell>
          <cell r="Q164">
            <v>100</v>
          </cell>
        </row>
        <row r="165">
          <cell r="B165">
            <v>8607</v>
          </cell>
          <cell r="C165" t="str">
            <v>Laurea magistrale DM270</v>
          </cell>
          <cell r="D165" t="str">
            <v>SI</v>
          </cell>
          <cell r="E165" t="str">
            <v>SCIENZE DELL'INFORMAZIONE EDITORIALE, PUBBLICA E SOCIALE (D.M.270/04)</v>
          </cell>
          <cell r="F165">
            <v>75</v>
          </cell>
          <cell r="G165">
            <v>0</v>
          </cell>
          <cell r="H165">
            <v>0</v>
          </cell>
          <cell r="I165">
            <v>147</v>
          </cell>
          <cell r="J165">
            <v>0</v>
          </cell>
          <cell r="K165">
            <v>0</v>
          </cell>
          <cell r="L165">
            <v>179</v>
          </cell>
          <cell r="M165">
            <v>28</v>
          </cell>
          <cell r="N165">
            <v>15.64245810055866</v>
          </cell>
          <cell r="O165">
            <v>216</v>
          </cell>
          <cell r="P165">
            <v>52</v>
          </cell>
          <cell r="Q165">
            <v>24.074074074074073</v>
          </cell>
        </row>
        <row r="166">
          <cell r="B166">
            <v>8604</v>
          </cell>
          <cell r="C166" t="str">
            <v>Laurea magistrale DM270</v>
          </cell>
          <cell r="D166" t="str">
            <v>SI</v>
          </cell>
          <cell r="E166" t="str">
            <v>SCIENZE PEDAGOGICHE (D.M.270/04)</v>
          </cell>
          <cell r="F166">
            <v>184</v>
          </cell>
          <cell r="G166">
            <v>0</v>
          </cell>
          <cell r="H166">
            <v>0</v>
          </cell>
          <cell r="I166">
            <v>225</v>
          </cell>
          <cell r="J166">
            <v>47</v>
          </cell>
          <cell r="K166">
            <v>20.88888888888889</v>
          </cell>
          <cell r="L166">
            <v>240</v>
          </cell>
          <cell r="M166">
            <v>58</v>
          </cell>
          <cell r="N166">
            <v>24.166666666666668</v>
          </cell>
          <cell r="O166">
            <v>230</v>
          </cell>
          <cell r="P166">
            <v>52</v>
          </cell>
          <cell r="Q166">
            <v>22.608695652173914</v>
          </cell>
        </row>
        <row r="167">
          <cell r="B167">
            <v>5042</v>
          </cell>
          <cell r="C167" t="str">
            <v>Laurea specialistica DM509</v>
          </cell>
          <cell r="D167" t="str">
            <v>NO</v>
          </cell>
          <cell r="E167" t="str">
            <v>COMUNICAZIONE E MULTIMEDIALITA'</v>
          </cell>
          <cell r="F167">
            <v>9</v>
          </cell>
          <cell r="G167">
            <v>9</v>
          </cell>
          <cell r="H167">
            <v>100</v>
          </cell>
          <cell r="I167">
            <v>5</v>
          </cell>
          <cell r="J167">
            <v>5</v>
          </cell>
          <cell r="K167">
            <v>100</v>
          </cell>
          <cell r="L167">
            <v>3</v>
          </cell>
          <cell r="M167">
            <v>3</v>
          </cell>
          <cell r="N167">
            <v>100</v>
          </cell>
          <cell r="O167">
            <v>1</v>
          </cell>
          <cell r="P167">
            <v>1</v>
          </cell>
          <cell r="Q167">
            <v>100</v>
          </cell>
        </row>
        <row r="168">
          <cell r="B168">
            <v>5037</v>
          </cell>
          <cell r="C168" t="str">
            <v>Laurea specialistica DM509</v>
          </cell>
          <cell r="D168" t="str">
            <v>NO</v>
          </cell>
          <cell r="E168" t="str">
            <v>PROGRAMMAZIONE E GESTIONE DEI SERVIZI EDUCATIVI E FORMATIVI</v>
          </cell>
          <cell r="F168">
            <v>63</v>
          </cell>
          <cell r="G168">
            <v>63</v>
          </cell>
          <cell r="H168">
            <v>100</v>
          </cell>
          <cell r="I168">
            <v>28</v>
          </cell>
          <cell r="J168">
            <v>28</v>
          </cell>
          <cell r="K168">
            <v>100</v>
          </cell>
          <cell r="L168">
            <v>17</v>
          </cell>
          <cell r="M168">
            <v>17</v>
          </cell>
          <cell r="N168">
            <v>100</v>
          </cell>
          <cell r="O168">
            <v>10</v>
          </cell>
          <cell r="P168">
            <v>10</v>
          </cell>
          <cell r="Q168">
            <v>100</v>
          </cell>
        </row>
        <row r="169">
          <cell r="B169">
            <v>5039</v>
          </cell>
          <cell r="C169" t="str">
            <v>Laurea specialistica DM509</v>
          </cell>
          <cell r="D169" t="str">
            <v>NO</v>
          </cell>
          <cell r="E169" t="str">
            <v>PSICOLOGIA CLINICA DELLO SVILUPPO E DELLE RELAZIONI</v>
          </cell>
          <cell r="F169">
            <v>33</v>
          </cell>
          <cell r="G169">
            <v>33</v>
          </cell>
          <cell r="H169">
            <v>100</v>
          </cell>
          <cell r="I169">
            <v>18</v>
          </cell>
          <cell r="J169">
            <v>18</v>
          </cell>
          <cell r="K169">
            <v>100</v>
          </cell>
          <cell r="L169">
            <v>10</v>
          </cell>
          <cell r="M169">
            <v>10</v>
          </cell>
          <cell r="N169">
            <v>100</v>
          </cell>
          <cell r="O169">
            <v>6</v>
          </cell>
          <cell r="P169">
            <v>6</v>
          </cell>
          <cell r="Q169">
            <v>100</v>
          </cell>
        </row>
        <row r="170">
          <cell r="B170">
            <v>5038</v>
          </cell>
          <cell r="C170" t="str">
            <v>Laurea specialistica DM509</v>
          </cell>
          <cell r="D170" t="str">
            <v>NO</v>
          </cell>
          <cell r="E170" t="str">
            <v>PSICOLOGIA DELL'ORGANIZZAZIONE E DELLA COMUNICAZIONE</v>
          </cell>
          <cell r="F170">
            <v>20</v>
          </cell>
          <cell r="G170">
            <v>20</v>
          </cell>
          <cell r="H170">
            <v>100</v>
          </cell>
          <cell r="I170">
            <v>8</v>
          </cell>
          <cell r="J170">
            <v>8</v>
          </cell>
          <cell r="K170">
            <v>100</v>
          </cell>
          <cell r="L170">
            <v>4</v>
          </cell>
          <cell r="M170">
            <v>4</v>
          </cell>
          <cell r="N170">
            <v>100</v>
          </cell>
          <cell r="O170">
            <v>3</v>
          </cell>
          <cell r="P170">
            <v>3</v>
          </cell>
          <cell r="Q170">
            <v>100</v>
          </cell>
        </row>
        <row r="171">
          <cell r="B171">
            <v>5058</v>
          </cell>
          <cell r="C171" t="str">
            <v>Laurea specialistica DM509</v>
          </cell>
          <cell r="D171" t="str">
            <v>NO</v>
          </cell>
          <cell r="E171" t="str">
            <v>SCIENZE DELL'EDUCAZIONE DEGLI ADULTI E FORMAZIONE CONTINUA</v>
          </cell>
          <cell r="F171">
            <v>12</v>
          </cell>
          <cell r="G171">
            <v>12</v>
          </cell>
          <cell r="H171">
            <v>100</v>
          </cell>
          <cell r="I171">
            <v>10</v>
          </cell>
          <cell r="J171">
            <v>10</v>
          </cell>
          <cell r="K171">
            <v>100</v>
          </cell>
          <cell r="L171">
            <v>7</v>
          </cell>
          <cell r="M171">
            <v>7</v>
          </cell>
          <cell r="N171">
            <v>100</v>
          </cell>
          <cell r="O171">
            <v>0</v>
          </cell>
          <cell r="P171">
            <v>0</v>
          </cell>
          <cell r="Q171">
            <v>0</v>
          </cell>
        </row>
        <row r="172">
          <cell r="B172">
            <v>5041</v>
          </cell>
          <cell r="C172" t="str">
            <v>Laurea specialistica DM509</v>
          </cell>
          <cell r="D172" t="str">
            <v>NO</v>
          </cell>
          <cell r="E172" t="str">
            <v>SCIENZE PEDAGOGICHE</v>
          </cell>
          <cell r="F172">
            <v>81</v>
          </cell>
          <cell r="G172">
            <v>81</v>
          </cell>
          <cell r="H172">
            <v>100</v>
          </cell>
          <cell r="I172">
            <v>26</v>
          </cell>
          <cell r="J172">
            <v>26</v>
          </cell>
          <cell r="K172">
            <v>100</v>
          </cell>
          <cell r="L172">
            <v>13</v>
          </cell>
          <cell r="M172">
            <v>13</v>
          </cell>
          <cell r="N172">
            <v>100</v>
          </cell>
          <cell r="O172">
            <v>11</v>
          </cell>
          <cell r="P172">
            <v>11</v>
          </cell>
          <cell r="Q172">
            <v>100</v>
          </cell>
        </row>
        <row r="173">
          <cell r="B173">
            <v>7753</v>
          </cell>
          <cell r="C173" t="str">
            <v>Laurea DM270</v>
          </cell>
          <cell r="D173" t="str">
            <v>NO</v>
          </cell>
          <cell r="E173" t="str">
            <v>SCIENZE E TECNOLOGIE PER I BENI CULTURALI (D.M.270/04)</v>
          </cell>
          <cell r="F173">
            <v>55</v>
          </cell>
          <cell r="G173">
            <v>9</v>
          </cell>
          <cell r="H173">
            <v>16.363636363636363</v>
          </cell>
          <cell r="I173">
            <v>58</v>
          </cell>
          <cell r="J173">
            <v>16</v>
          </cell>
          <cell r="K173">
            <v>27.586206896551722</v>
          </cell>
          <cell r="L173">
            <v>37</v>
          </cell>
          <cell r="M173">
            <v>21</v>
          </cell>
          <cell r="N173">
            <v>56.75675675675676</v>
          </cell>
          <cell r="O173">
            <v>26</v>
          </cell>
          <cell r="P173">
            <v>14</v>
          </cell>
          <cell r="Q173">
            <v>53.84615384615385</v>
          </cell>
        </row>
        <row r="174">
          <cell r="B174">
            <v>7751</v>
          </cell>
          <cell r="C174" t="str">
            <v>Laurea DM270</v>
          </cell>
          <cell r="D174" t="str">
            <v>SI</v>
          </cell>
          <cell r="E174" t="str">
            <v>SCIENZE GEOLOGICHE (D.M.270/04)</v>
          </cell>
          <cell r="F174">
            <v>138</v>
          </cell>
          <cell r="G174">
            <v>20</v>
          </cell>
          <cell r="H174">
            <v>14.492753623188406</v>
          </cell>
          <cell r="I174">
            <v>166</v>
          </cell>
          <cell r="J174">
            <v>29</v>
          </cell>
          <cell r="K174">
            <v>17.46987951807229</v>
          </cell>
          <cell r="L174">
            <v>175</v>
          </cell>
          <cell r="M174">
            <v>43</v>
          </cell>
          <cell r="N174">
            <v>24.571428571428573</v>
          </cell>
          <cell r="O174">
            <v>187</v>
          </cell>
          <cell r="P174">
            <v>60</v>
          </cell>
          <cell r="Q174">
            <v>32.0855614973262</v>
          </cell>
        </row>
        <row r="175">
          <cell r="B175">
            <v>1058</v>
          </cell>
          <cell r="C175" t="str">
            <v>Laurea DM509</v>
          </cell>
          <cell r="D175" t="str">
            <v>NO</v>
          </cell>
          <cell r="E175" t="str">
            <v>SCIENZA E TECNOL.DIAGNOSTICA CONSERVAZIONE BENI CULTURALI</v>
          </cell>
          <cell r="F175">
            <v>58</v>
          </cell>
          <cell r="G175">
            <v>58</v>
          </cell>
          <cell r="H175">
            <v>100</v>
          </cell>
          <cell r="I175">
            <v>34</v>
          </cell>
          <cell r="J175">
            <v>34</v>
          </cell>
          <cell r="K175">
            <v>100</v>
          </cell>
          <cell r="L175">
            <v>21</v>
          </cell>
          <cell r="M175">
            <v>21</v>
          </cell>
          <cell r="N175">
            <v>100</v>
          </cell>
          <cell r="O175">
            <v>9</v>
          </cell>
          <cell r="P175">
            <v>9</v>
          </cell>
          <cell r="Q175">
            <v>100</v>
          </cell>
        </row>
        <row r="176">
          <cell r="B176">
            <v>1061</v>
          </cell>
          <cell r="C176" t="str">
            <v>Laurea DM509</v>
          </cell>
          <cell r="D176" t="str">
            <v>NO</v>
          </cell>
          <cell r="E176" t="str">
            <v>SCIENZE GEOLOGICHE</v>
          </cell>
          <cell r="F176">
            <v>36</v>
          </cell>
          <cell r="G176">
            <v>36</v>
          </cell>
          <cell r="H176">
            <v>100</v>
          </cell>
          <cell r="I176">
            <v>26</v>
          </cell>
          <cell r="J176">
            <v>26</v>
          </cell>
          <cell r="K176">
            <v>100</v>
          </cell>
          <cell r="L176">
            <v>20</v>
          </cell>
          <cell r="M176">
            <v>20</v>
          </cell>
          <cell r="N176">
            <v>100</v>
          </cell>
          <cell r="O176">
            <v>12</v>
          </cell>
          <cell r="P176">
            <v>12</v>
          </cell>
          <cell r="Q176">
            <v>100</v>
          </cell>
        </row>
        <row r="177">
          <cell r="B177">
            <v>8016</v>
          </cell>
          <cell r="C177" t="str">
            <v>Laurea magistrale ciclo unico 5 anni</v>
          </cell>
          <cell r="D177" t="str">
            <v>SI</v>
          </cell>
          <cell r="E177" t="str">
            <v>CONSERVAZIONE E RESTAURO DEI BENI CULTURALI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8</v>
          </cell>
          <cell r="P177">
            <v>0</v>
          </cell>
          <cell r="Q177">
            <v>0</v>
          </cell>
        </row>
        <row r="178">
          <cell r="B178">
            <v>8742</v>
          </cell>
          <cell r="C178" t="str">
            <v>Laurea magistrale DM270</v>
          </cell>
          <cell r="D178" t="str">
            <v>NO</v>
          </cell>
          <cell r="E178" t="str">
            <v>SCIENZA PER LA DIAGNOSTICA E CONSERVAZIONE DEI BENI CULTURALI (D.M.270/04)</v>
          </cell>
          <cell r="F178">
            <v>34</v>
          </cell>
          <cell r="G178">
            <v>13</v>
          </cell>
          <cell r="H178">
            <v>38.23529411764706</v>
          </cell>
          <cell r="I178">
            <v>23</v>
          </cell>
          <cell r="J178">
            <v>12</v>
          </cell>
          <cell r="K178">
            <v>52.17391304347826</v>
          </cell>
          <cell r="L178">
            <v>13</v>
          </cell>
          <cell r="M178">
            <v>8</v>
          </cell>
          <cell r="N178">
            <v>61.53846153846154</v>
          </cell>
          <cell r="O178">
            <v>6</v>
          </cell>
          <cell r="P178">
            <v>3</v>
          </cell>
          <cell r="Q178">
            <v>50</v>
          </cell>
        </row>
        <row r="179">
          <cell r="B179">
            <v>8751</v>
          </cell>
          <cell r="C179" t="str">
            <v>Laurea magistrale DM270</v>
          </cell>
          <cell r="D179" t="str">
            <v>SI</v>
          </cell>
          <cell r="E179" t="str">
            <v>SCIENZE GEOLOGICHE E GEOFISICHE (D.M.270/04)</v>
          </cell>
          <cell r="F179">
            <v>41</v>
          </cell>
          <cell r="G179">
            <v>12</v>
          </cell>
          <cell r="H179">
            <v>29.268292682926827</v>
          </cell>
          <cell r="I179">
            <v>41</v>
          </cell>
          <cell r="J179">
            <v>11</v>
          </cell>
          <cell r="K179">
            <v>26.82926829268293</v>
          </cell>
          <cell r="L179">
            <v>51</v>
          </cell>
          <cell r="M179">
            <v>21</v>
          </cell>
          <cell r="N179">
            <v>41.17647058823529</v>
          </cell>
          <cell r="O179">
            <v>52</v>
          </cell>
          <cell r="P179">
            <v>21</v>
          </cell>
          <cell r="Q179">
            <v>40.38461538461539</v>
          </cell>
        </row>
        <row r="180">
          <cell r="B180">
            <v>5048</v>
          </cell>
          <cell r="C180" t="str">
            <v>Laurea specialistica DM509</v>
          </cell>
          <cell r="D180" t="str">
            <v>NO</v>
          </cell>
          <cell r="E180" t="str">
            <v>SCIENZA E TECNOLOGIE PER L'AMBIENTE E IL TERRITORIO</v>
          </cell>
          <cell r="F180">
            <v>4</v>
          </cell>
          <cell r="G180">
            <v>4</v>
          </cell>
          <cell r="H180">
            <v>100</v>
          </cell>
          <cell r="I180">
            <v>2</v>
          </cell>
          <cell r="J180">
            <v>2</v>
          </cell>
          <cell r="K180">
            <v>100</v>
          </cell>
          <cell r="L180">
            <v>1</v>
          </cell>
          <cell r="M180">
            <v>1</v>
          </cell>
          <cell r="N180">
            <v>100</v>
          </cell>
          <cell r="O180">
            <v>0</v>
          </cell>
          <cell r="P180">
            <v>0</v>
          </cell>
          <cell r="Q180">
            <v>0</v>
          </cell>
        </row>
        <row r="181">
          <cell r="B181">
            <v>7054</v>
          </cell>
          <cell r="C181" t="str">
            <v>Laurea DM270</v>
          </cell>
          <cell r="D181" t="str">
            <v>SI</v>
          </cell>
          <cell r="E181" t="str">
            <v>ECONOMIA E COMMERCIO (D.M.270/04)</v>
          </cell>
          <cell r="F181">
            <v>1334</v>
          </cell>
          <cell r="G181">
            <v>0</v>
          </cell>
          <cell r="H181">
            <v>0</v>
          </cell>
          <cell r="I181">
            <v>1529</v>
          </cell>
          <cell r="J181">
            <v>146</v>
          </cell>
          <cell r="K181">
            <v>9.548724656638326</v>
          </cell>
          <cell r="L181">
            <v>1731</v>
          </cell>
          <cell r="M181">
            <v>402</v>
          </cell>
          <cell r="N181">
            <v>23.223570190641247</v>
          </cell>
          <cell r="O181">
            <v>1808</v>
          </cell>
          <cell r="P181">
            <v>521</v>
          </cell>
          <cell r="Q181">
            <v>28.81637168141593</v>
          </cell>
        </row>
        <row r="182">
          <cell r="B182">
            <v>7055</v>
          </cell>
          <cell r="C182" t="str">
            <v>Laurea DM270</v>
          </cell>
          <cell r="D182" t="str">
            <v>SI</v>
          </cell>
          <cell r="E182" t="str">
            <v>SCIENZE STATISTICHE (D.M.270/04)</v>
          </cell>
          <cell r="F182">
            <v>64</v>
          </cell>
          <cell r="G182">
            <v>0</v>
          </cell>
          <cell r="H182">
            <v>0</v>
          </cell>
          <cell r="I182">
            <v>74</v>
          </cell>
          <cell r="J182">
            <v>8</v>
          </cell>
          <cell r="K182">
            <v>10.81081081081081</v>
          </cell>
          <cell r="L182">
            <v>82</v>
          </cell>
          <cell r="M182">
            <v>11</v>
          </cell>
          <cell r="N182">
            <v>13.414634146341465</v>
          </cell>
          <cell r="O182">
            <v>85</v>
          </cell>
          <cell r="P182">
            <v>14</v>
          </cell>
          <cell r="Q182">
            <v>16.470588235294116</v>
          </cell>
        </row>
        <row r="183">
          <cell r="B183">
            <v>1012</v>
          </cell>
          <cell r="C183" t="str">
            <v>Laurea DM509</v>
          </cell>
          <cell r="D183" t="str">
            <v>NO</v>
          </cell>
          <cell r="E183" t="str">
            <v>ECONOMIA E COMMERCIO</v>
          </cell>
          <cell r="F183">
            <v>618</v>
          </cell>
          <cell r="G183">
            <v>616</v>
          </cell>
          <cell r="H183">
            <v>99.67637540453075</v>
          </cell>
          <cell r="I183">
            <v>411</v>
          </cell>
          <cell r="J183">
            <v>411</v>
          </cell>
          <cell r="K183">
            <v>100</v>
          </cell>
          <cell r="L183">
            <v>277</v>
          </cell>
          <cell r="M183">
            <v>276</v>
          </cell>
          <cell r="N183">
            <v>99.63898916967509</v>
          </cell>
          <cell r="O183">
            <v>120</v>
          </cell>
          <cell r="P183">
            <v>120</v>
          </cell>
          <cell r="Q183">
            <v>100</v>
          </cell>
        </row>
        <row r="184">
          <cell r="B184">
            <v>1014</v>
          </cell>
          <cell r="C184" t="str">
            <v>Laurea DM509</v>
          </cell>
          <cell r="D184" t="str">
            <v>NO</v>
          </cell>
          <cell r="E184" t="str">
            <v>SCIENZE STATISTICHE ED ECONOMICHE</v>
          </cell>
          <cell r="F184">
            <v>29</v>
          </cell>
          <cell r="G184">
            <v>29</v>
          </cell>
          <cell r="H184">
            <v>100</v>
          </cell>
          <cell r="I184">
            <v>16</v>
          </cell>
          <cell r="J184">
            <v>16</v>
          </cell>
          <cell r="K184">
            <v>100</v>
          </cell>
          <cell r="L184">
            <v>8</v>
          </cell>
          <cell r="M184">
            <v>8</v>
          </cell>
          <cell r="N184">
            <v>100</v>
          </cell>
          <cell r="O184">
            <v>5</v>
          </cell>
          <cell r="P184">
            <v>5</v>
          </cell>
          <cell r="Q184">
            <v>100</v>
          </cell>
        </row>
        <row r="185">
          <cell r="B185">
            <v>8964</v>
          </cell>
          <cell r="C185" t="str">
            <v>Laurea magistrale DM270</v>
          </cell>
          <cell r="D185" t="str">
            <v>SI</v>
          </cell>
          <cell r="E185" t="str">
            <v>ECONOMIA E COMMERCIO (Laurea Magistrale)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46</v>
          </cell>
          <cell r="M185">
            <v>0</v>
          </cell>
          <cell r="N185">
            <v>0</v>
          </cell>
          <cell r="O185">
            <v>110</v>
          </cell>
          <cell r="P185">
            <v>1</v>
          </cell>
          <cell r="Q185">
            <v>0.9090909090909091</v>
          </cell>
        </row>
        <row r="186">
          <cell r="B186">
            <v>8054</v>
          </cell>
          <cell r="C186" t="str">
            <v>Laurea magistrale DM270</v>
          </cell>
          <cell r="D186" t="str">
            <v>NO</v>
          </cell>
          <cell r="E186" t="str">
            <v>ECONOMIA E GESTIONE DELLE AZIENDE E DEI SISTEMI TURISTICI</v>
          </cell>
          <cell r="F186">
            <v>80</v>
          </cell>
          <cell r="G186">
            <v>7</v>
          </cell>
          <cell r="H186">
            <v>8.75</v>
          </cell>
          <cell r="I186">
            <v>79</v>
          </cell>
          <cell r="J186">
            <v>8</v>
          </cell>
          <cell r="K186">
            <v>10.126582278481013</v>
          </cell>
          <cell r="L186">
            <v>43</v>
          </cell>
          <cell r="M186">
            <v>8</v>
          </cell>
          <cell r="N186">
            <v>18.6046511627907</v>
          </cell>
          <cell r="O186">
            <v>13</v>
          </cell>
          <cell r="P186">
            <v>13</v>
          </cell>
          <cell r="Q186">
            <v>100</v>
          </cell>
        </row>
        <row r="187">
          <cell r="B187">
            <v>8015</v>
          </cell>
          <cell r="C187" t="str">
            <v>Laurea magistrale DM270</v>
          </cell>
          <cell r="D187" t="str">
            <v>SI</v>
          </cell>
          <cell r="E187" t="str">
            <v>ECONOMIA E STRATEGIE PER I MERCATI INTERNAZIONALI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</v>
          </cell>
          <cell r="M187">
            <v>0</v>
          </cell>
          <cell r="N187">
            <v>0</v>
          </cell>
          <cell r="O187">
            <v>56</v>
          </cell>
          <cell r="P187">
            <v>2</v>
          </cell>
          <cell r="Q187">
            <v>3.571428571428571</v>
          </cell>
        </row>
        <row r="188">
          <cell r="B188">
            <v>8965</v>
          </cell>
          <cell r="C188" t="str">
            <v>Laurea magistrale DM270</v>
          </cell>
          <cell r="D188" t="str">
            <v>SI</v>
          </cell>
          <cell r="E188" t="str">
            <v>STATISTICA E METODI PER L'ECONOMIA E LA FINANZA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10</v>
          </cell>
          <cell r="M188">
            <v>0</v>
          </cell>
          <cell r="N188">
            <v>0</v>
          </cell>
          <cell r="O188">
            <v>33</v>
          </cell>
          <cell r="P188">
            <v>0</v>
          </cell>
          <cell r="Q188">
            <v>0</v>
          </cell>
        </row>
        <row r="189">
          <cell r="B189">
            <v>8057</v>
          </cell>
          <cell r="C189" t="str">
            <v>Laurea magistrale DM270</v>
          </cell>
          <cell r="D189" t="str">
            <v>NO</v>
          </cell>
          <cell r="E189" t="str">
            <v>STATISTICA PER LE DECISIONI FINANZIARIE E ATTUARIALI (D.M.270/04)</v>
          </cell>
          <cell r="F189">
            <v>32</v>
          </cell>
          <cell r="G189">
            <v>6</v>
          </cell>
          <cell r="H189">
            <v>18.75</v>
          </cell>
          <cell r="I189">
            <v>23</v>
          </cell>
          <cell r="J189">
            <v>9</v>
          </cell>
          <cell r="K189">
            <v>39.130434782608695</v>
          </cell>
          <cell r="L189">
            <v>9</v>
          </cell>
          <cell r="M189">
            <v>5</v>
          </cell>
          <cell r="N189">
            <v>55.55555555555556</v>
          </cell>
          <cell r="O189">
            <v>4</v>
          </cell>
          <cell r="P189">
            <v>4</v>
          </cell>
          <cell r="Q189">
            <v>100</v>
          </cell>
        </row>
        <row r="190">
          <cell r="B190">
            <v>5016</v>
          </cell>
          <cell r="C190" t="str">
            <v>Laurea specialistica DM509</v>
          </cell>
          <cell r="D190" t="str">
            <v>NO</v>
          </cell>
          <cell r="E190" t="str">
            <v>STATISTICA PER LE DECISIONI SOCIO-ECONOMICHE E FINANZIARIE</v>
          </cell>
          <cell r="F190">
            <v>2</v>
          </cell>
          <cell r="G190">
            <v>2</v>
          </cell>
          <cell r="H190">
            <v>100</v>
          </cell>
          <cell r="I190">
            <v>3</v>
          </cell>
          <cell r="J190">
            <v>3</v>
          </cell>
          <cell r="K190">
            <v>100</v>
          </cell>
          <cell r="L190">
            <v>2</v>
          </cell>
          <cell r="M190">
            <v>2</v>
          </cell>
          <cell r="N190">
            <v>100</v>
          </cell>
          <cell r="O190">
            <v>2</v>
          </cell>
          <cell r="P190">
            <v>2</v>
          </cell>
          <cell r="Q190">
            <v>100</v>
          </cell>
        </row>
        <row r="191">
          <cell r="B191">
            <v>7924</v>
          </cell>
          <cell r="C191" t="str">
            <v>Laurea DM270</v>
          </cell>
          <cell r="D191" t="str">
            <v>SI</v>
          </cell>
          <cell r="E191" t="str">
            <v>SCIENZE DEL SERVIZIO SOCIALE (D.M.270/04)</v>
          </cell>
          <cell r="F191">
            <v>1334</v>
          </cell>
          <cell r="G191">
            <v>189</v>
          </cell>
          <cell r="H191">
            <v>14.167916041979012</v>
          </cell>
          <cell r="I191">
            <v>1417</v>
          </cell>
          <cell r="J191">
            <v>351</v>
          </cell>
          <cell r="K191">
            <v>24.770642201834864</v>
          </cell>
          <cell r="L191">
            <v>1662</v>
          </cell>
          <cell r="M191">
            <v>398</v>
          </cell>
          <cell r="N191">
            <v>23.94705174488568</v>
          </cell>
          <cell r="O191">
            <v>1655</v>
          </cell>
          <cell r="P191">
            <v>503</v>
          </cell>
          <cell r="Q191">
            <v>30.39274924471299</v>
          </cell>
        </row>
        <row r="192">
          <cell r="B192">
            <v>7922</v>
          </cell>
          <cell r="C192" t="str">
            <v>Laurea DM270</v>
          </cell>
          <cell r="D192" t="str">
            <v>SI</v>
          </cell>
          <cell r="E192" t="str">
            <v>SCIENZE DELLA AMMINISTRAZIONE PUBBLICA E PRIVATA (D.M.270/04)</v>
          </cell>
          <cell r="F192">
            <v>458</v>
          </cell>
          <cell r="G192">
            <v>81</v>
          </cell>
          <cell r="H192">
            <v>17.685589519650655</v>
          </cell>
          <cell r="I192">
            <v>411</v>
          </cell>
          <cell r="J192">
            <v>114</v>
          </cell>
          <cell r="K192">
            <v>27.73722627737226</v>
          </cell>
          <cell r="L192">
            <v>386</v>
          </cell>
          <cell r="M192">
            <v>117</v>
          </cell>
          <cell r="N192">
            <v>30.310880829015545</v>
          </cell>
          <cell r="O192">
            <v>355</v>
          </cell>
          <cell r="P192">
            <v>141</v>
          </cell>
          <cell r="Q192">
            <v>39.718309859154935</v>
          </cell>
        </row>
        <row r="193">
          <cell r="B193">
            <v>7923</v>
          </cell>
          <cell r="C193" t="str">
            <v>Laurea DM270</v>
          </cell>
          <cell r="D193" t="str">
            <v>SI</v>
          </cell>
          <cell r="E193" t="str">
            <v>SCIENZE POLITICHE RELAZIONI INTERNAZIONALI E STUDI EUROPEI (D.M.270/04)</v>
          </cell>
          <cell r="F193">
            <v>424</v>
          </cell>
          <cell r="G193">
            <v>72</v>
          </cell>
          <cell r="H193">
            <v>16.9811320754717</v>
          </cell>
          <cell r="I193">
            <v>409</v>
          </cell>
          <cell r="J193">
            <v>105</v>
          </cell>
          <cell r="K193">
            <v>25.67237163814181</v>
          </cell>
          <cell r="L193">
            <v>441</v>
          </cell>
          <cell r="M193">
            <v>108</v>
          </cell>
          <cell r="N193">
            <v>24.489795918367346</v>
          </cell>
          <cell r="O193">
            <v>475</v>
          </cell>
          <cell r="P193">
            <v>127</v>
          </cell>
          <cell r="Q193">
            <v>26.736842105263158</v>
          </cell>
        </row>
        <row r="194">
          <cell r="B194">
            <v>1066</v>
          </cell>
          <cell r="C194" t="str">
            <v>Laurea DM509</v>
          </cell>
          <cell r="D194" t="str">
            <v>NO</v>
          </cell>
          <cell r="E194" t="str">
            <v>IN PACE,DIR. UMANI E COOPER.SVILUPPO NELL'AREA MEDITERRANEA</v>
          </cell>
          <cell r="F194">
            <v>1</v>
          </cell>
          <cell r="G194">
            <v>1</v>
          </cell>
          <cell r="H194">
            <v>100</v>
          </cell>
          <cell r="I194">
            <v>1</v>
          </cell>
          <cell r="J194">
            <v>1</v>
          </cell>
          <cell r="K194">
            <v>100</v>
          </cell>
          <cell r="L194">
            <v>1</v>
          </cell>
          <cell r="M194">
            <v>1</v>
          </cell>
          <cell r="N194">
            <v>100</v>
          </cell>
          <cell r="O194">
            <v>0</v>
          </cell>
          <cell r="P194">
            <v>0</v>
          </cell>
          <cell r="Q194">
            <v>0</v>
          </cell>
        </row>
        <row r="195">
          <cell r="B195">
            <v>1064</v>
          </cell>
          <cell r="C195" t="str">
            <v>Laurea DM509</v>
          </cell>
          <cell r="D195" t="str">
            <v>NO</v>
          </cell>
          <cell r="E195" t="str">
            <v>OPERATORI DEI SERVIZI SOCIALI</v>
          </cell>
          <cell r="F195">
            <v>180</v>
          </cell>
          <cell r="G195">
            <v>180</v>
          </cell>
          <cell r="H195">
            <v>100</v>
          </cell>
          <cell r="I195">
            <v>127</v>
          </cell>
          <cell r="J195">
            <v>126</v>
          </cell>
          <cell r="K195">
            <v>99.21259842519686</v>
          </cell>
          <cell r="L195">
            <v>87</v>
          </cell>
          <cell r="M195">
            <v>87</v>
          </cell>
          <cell r="N195">
            <v>100</v>
          </cell>
          <cell r="O195">
            <v>37</v>
          </cell>
          <cell r="P195">
            <v>37</v>
          </cell>
          <cell r="Q195">
            <v>100</v>
          </cell>
        </row>
        <row r="196">
          <cell r="B196">
            <v>1065</v>
          </cell>
          <cell r="C196" t="str">
            <v>Laurea DM509</v>
          </cell>
          <cell r="D196" t="str">
            <v>NO</v>
          </cell>
          <cell r="E196" t="str">
            <v>OPERATORI DELLE AMMINISTRAZIONI PUBBLICHE E PRIVATE</v>
          </cell>
          <cell r="F196">
            <v>133</v>
          </cell>
          <cell r="G196">
            <v>133</v>
          </cell>
          <cell r="H196">
            <v>100</v>
          </cell>
          <cell r="I196">
            <v>79</v>
          </cell>
          <cell r="J196">
            <v>79</v>
          </cell>
          <cell r="K196">
            <v>100</v>
          </cell>
          <cell r="L196">
            <v>51</v>
          </cell>
          <cell r="M196">
            <v>51</v>
          </cell>
          <cell r="N196">
            <v>100</v>
          </cell>
          <cell r="O196">
            <v>17</v>
          </cell>
          <cell r="P196">
            <v>17</v>
          </cell>
          <cell r="Q196">
            <v>100</v>
          </cell>
        </row>
        <row r="197">
          <cell r="B197">
            <v>1067</v>
          </cell>
          <cell r="C197" t="str">
            <v>Laurea DM509</v>
          </cell>
          <cell r="D197" t="str">
            <v>NO</v>
          </cell>
          <cell r="E197" t="str">
            <v>SCIENZE POLITICHE E SOCIALI</v>
          </cell>
          <cell r="F197">
            <v>49</v>
          </cell>
          <cell r="G197">
            <v>49</v>
          </cell>
          <cell r="H197">
            <v>100</v>
          </cell>
          <cell r="I197">
            <v>29</v>
          </cell>
          <cell r="J197">
            <v>29</v>
          </cell>
          <cell r="K197">
            <v>100</v>
          </cell>
          <cell r="L197">
            <v>22</v>
          </cell>
          <cell r="M197">
            <v>22</v>
          </cell>
          <cell r="N197">
            <v>100</v>
          </cell>
          <cell r="O197">
            <v>5</v>
          </cell>
          <cell r="P197">
            <v>5</v>
          </cell>
          <cell r="Q197">
            <v>100</v>
          </cell>
        </row>
        <row r="198">
          <cell r="B198">
            <v>1068</v>
          </cell>
          <cell r="C198" t="str">
            <v>Laurea DM509</v>
          </cell>
          <cell r="D198" t="str">
            <v>NO</v>
          </cell>
          <cell r="E198" t="str">
            <v>SCIENZE POLITICHE,RELAZIONI INTERNAZIONALI E STUDI EUROPEI</v>
          </cell>
          <cell r="F198">
            <v>157</v>
          </cell>
          <cell r="G198">
            <v>157</v>
          </cell>
          <cell r="H198">
            <v>100</v>
          </cell>
          <cell r="I198">
            <v>104</v>
          </cell>
          <cell r="J198">
            <v>104</v>
          </cell>
          <cell r="K198">
            <v>100</v>
          </cell>
          <cell r="L198">
            <v>68</v>
          </cell>
          <cell r="M198">
            <v>68</v>
          </cell>
          <cell r="N198">
            <v>100</v>
          </cell>
          <cell r="O198">
            <v>35</v>
          </cell>
          <cell r="P198">
            <v>35</v>
          </cell>
          <cell r="Q198">
            <v>100</v>
          </cell>
        </row>
        <row r="199">
          <cell r="B199">
            <v>8914</v>
          </cell>
          <cell r="C199" t="str">
            <v>Laurea magistrale DM270</v>
          </cell>
          <cell r="D199" t="str">
            <v>SI</v>
          </cell>
          <cell r="E199" t="str">
            <v>PROGETTAZIONE DELLE POLITICHE DI INCLUSIONE SOCIALE (D.M.270/04)</v>
          </cell>
          <cell r="F199">
            <v>122</v>
          </cell>
          <cell r="G199">
            <v>43</v>
          </cell>
          <cell r="H199">
            <v>35.24590163934426</v>
          </cell>
          <cell r="I199">
            <v>135</v>
          </cell>
          <cell r="J199">
            <v>38</v>
          </cell>
          <cell r="K199">
            <v>28.14814814814815</v>
          </cell>
          <cell r="L199">
            <v>190</v>
          </cell>
          <cell r="M199">
            <v>40</v>
          </cell>
          <cell r="N199">
            <v>21.052631578947366</v>
          </cell>
          <cell r="O199">
            <v>167</v>
          </cell>
          <cell r="P199">
            <v>41</v>
          </cell>
          <cell r="Q199">
            <v>24.550898203592812</v>
          </cell>
        </row>
        <row r="200">
          <cell r="B200">
            <v>8912</v>
          </cell>
          <cell r="C200" t="str">
            <v>Laurea magistrale DM270</v>
          </cell>
          <cell r="D200" t="str">
            <v>SI</v>
          </cell>
          <cell r="E200" t="str">
            <v>RELAZIONI INTERNAZIONALI (D.M.270/04)</v>
          </cell>
          <cell r="F200">
            <v>117</v>
          </cell>
          <cell r="G200">
            <v>27</v>
          </cell>
          <cell r="H200">
            <v>23.076923076923077</v>
          </cell>
          <cell r="I200">
            <v>103</v>
          </cell>
          <cell r="J200">
            <v>31</v>
          </cell>
          <cell r="K200">
            <v>30.097087378640776</v>
          </cell>
          <cell r="L200">
            <v>100</v>
          </cell>
          <cell r="M200">
            <v>28</v>
          </cell>
          <cell r="N200">
            <v>28.000000000000004</v>
          </cell>
          <cell r="O200">
            <v>80</v>
          </cell>
          <cell r="P200">
            <v>21</v>
          </cell>
          <cell r="Q200">
            <v>26.25</v>
          </cell>
        </row>
        <row r="201">
          <cell r="B201">
            <v>8913</v>
          </cell>
          <cell r="C201" t="str">
            <v>Laurea magistrale DM270</v>
          </cell>
          <cell r="D201" t="str">
            <v>SI</v>
          </cell>
          <cell r="E201" t="str">
            <v>SCIENZE DELLE AMMINISTRAZIONI (D.M.270/04)</v>
          </cell>
          <cell r="F201">
            <v>151</v>
          </cell>
          <cell r="G201">
            <v>32</v>
          </cell>
          <cell r="H201">
            <v>21.192052980132452</v>
          </cell>
          <cell r="I201">
            <v>139</v>
          </cell>
          <cell r="J201">
            <v>30</v>
          </cell>
          <cell r="K201">
            <v>21.58273381294964</v>
          </cell>
          <cell r="L201">
            <v>147</v>
          </cell>
          <cell r="M201">
            <v>22</v>
          </cell>
          <cell r="N201">
            <v>14.965986394557824</v>
          </cell>
          <cell r="O201">
            <v>129</v>
          </cell>
          <cell r="P201">
            <v>21</v>
          </cell>
          <cell r="Q201">
            <v>16.27906976744186</v>
          </cell>
        </row>
        <row r="202">
          <cell r="B202">
            <v>5055</v>
          </cell>
          <cell r="C202" t="str">
            <v>Laurea specialistica DM509</v>
          </cell>
          <cell r="D202" t="str">
            <v>NO</v>
          </cell>
          <cell r="E202" t="str">
            <v>MANAGEMENT AMMINISTRATIVO</v>
          </cell>
          <cell r="F202">
            <v>5</v>
          </cell>
          <cell r="G202">
            <v>5</v>
          </cell>
          <cell r="H202">
            <v>100</v>
          </cell>
          <cell r="I202">
            <v>2</v>
          </cell>
          <cell r="J202">
            <v>2</v>
          </cell>
          <cell r="K202">
            <v>100</v>
          </cell>
          <cell r="L202">
            <v>2</v>
          </cell>
          <cell r="M202">
            <v>2</v>
          </cell>
          <cell r="N202">
            <v>100</v>
          </cell>
          <cell r="O202">
            <v>0</v>
          </cell>
          <cell r="P202">
            <v>0</v>
          </cell>
          <cell r="Q202">
            <v>0</v>
          </cell>
        </row>
        <row r="203">
          <cell r="B203">
            <v>5050</v>
          </cell>
          <cell r="C203" t="str">
            <v>Laurea specialistica DM509</v>
          </cell>
          <cell r="D203" t="str">
            <v>NO</v>
          </cell>
          <cell r="E203" t="str">
            <v>RELAZIONI INTERNAZIONALI</v>
          </cell>
          <cell r="F203">
            <v>3</v>
          </cell>
          <cell r="G203">
            <v>3</v>
          </cell>
          <cell r="H203">
            <v>100</v>
          </cell>
          <cell r="I203">
            <v>2</v>
          </cell>
          <cell r="J203">
            <v>2</v>
          </cell>
          <cell r="K203">
            <v>100</v>
          </cell>
          <cell r="L203">
            <v>2</v>
          </cell>
          <cell r="M203">
            <v>2</v>
          </cell>
          <cell r="N203">
            <v>100</v>
          </cell>
          <cell r="O203">
            <v>2</v>
          </cell>
          <cell r="P203">
            <v>2</v>
          </cell>
          <cell r="Q203">
            <v>100</v>
          </cell>
        </row>
        <row r="204">
          <cell r="B204">
            <v>1037</v>
          </cell>
          <cell r="C204" t="str">
            <v>Laurea ciclo unico 5 anni DM509</v>
          </cell>
          <cell r="D204" t="str">
            <v>NO</v>
          </cell>
          <cell r="E204" t="str">
            <v>ODONTOIATRIA E PROTESI DENTARIA</v>
          </cell>
          <cell r="F204">
            <v>131</v>
          </cell>
          <cell r="G204">
            <v>63</v>
          </cell>
          <cell r="H204">
            <v>48.091603053435115</v>
          </cell>
          <cell r="I204">
            <v>81</v>
          </cell>
          <cell r="J204">
            <v>50</v>
          </cell>
          <cell r="K204">
            <v>61.72839506172839</v>
          </cell>
          <cell r="L204">
            <v>34</v>
          </cell>
          <cell r="M204">
            <v>34</v>
          </cell>
          <cell r="N204">
            <v>100</v>
          </cell>
          <cell r="O204">
            <v>29</v>
          </cell>
          <cell r="P204">
            <v>27</v>
          </cell>
          <cell r="Q204">
            <v>93.10344827586206</v>
          </cell>
        </row>
        <row r="205">
          <cell r="B205">
            <v>1036</v>
          </cell>
          <cell r="C205" t="str">
            <v>Laurea ciclo unico 6 anni DM509</v>
          </cell>
          <cell r="D205" t="str">
            <v>NO</v>
          </cell>
          <cell r="E205" t="str">
            <v>MEDICINA E CHIRURGIA</v>
          </cell>
          <cell r="F205">
            <v>1762</v>
          </cell>
          <cell r="G205">
            <v>769</v>
          </cell>
          <cell r="H205">
            <v>43.643586833144155</v>
          </cell>
          <cell r="I205">
            <v>1489</v>
          </cell>
          <cell r="J205">
            <v>805</v>
          </cell>
          <cell r="K205">
            <v>54.06312961719275</v>
          </cell>
          <cell r="L205">
            <v>1194</v>
          </cell>
          <cell r="M205">
            <v>832</v>
          </cell>
          <cell r="N205">
            <v>69.68174204355108</v>
          </cell>
          <cell r="O205">
            <v>864</v>
          </cell>
          <cell r="P205">
            <v>863</v>
          </cell>
          <cell r="Q205">
            <v>99.88425925925925</v>
          </cell>
        </row>
        <row r="206">
          <cell r="B206">
            <v>7462</v>
          </cell>
          <cell r="C206" t="str">
            <v>Laurea DM270</v>
          </cell>
          <cell r="D206" t="str">
            <v>SI</v>
          </cell>
          <cell r="E206" t="str">
            <v>ASSISTENZA SANITARIA (D.M. 270/04)</v>
          </cell>
          <cell r="F206">
            <v>11</v>
          </cell>
          <cell r="G206">
            <v>0</v>
          </cell>
          <cell r="H206">
            <v>0</v>
          </cell>
          <cell r="I206">
            <v>24</v>
          </cell>
          <cell r="J206">
            <v>0</v>
          </cell>
          <cell r="K206">
            <v>0</v>
          </cell>
          <cell r="L206">
            <v>41</v>
          </cell>
          <cell r="M206">
            <v>0</v>
          </cell>
          <cell r="N206">
            <v>0</v>
          </cell>
          <cell r="O206">
            <v>54</v>
          </cell>
          <cell r="P206">
            <v>6</v>
          </cell>
          <cell r="Q206">
            <v>11.11111111111111</v>
          </cell>
        </row>
        <row r="207">
          <cell r="B207">
            <v>7463</v>
          </cell>
          <cell r="C207" t="str">
            <v>Laurea DM270</v>
          </cell>
          <cell r="D207" t="str">
            <v>SI</v>
          </cell>
          <cell r="E207" t="str">
            <v>DIETISTICA (D.M. 270/04)</v>
          </cell>
          <cell r="F207">
            <v>14</v>
          </cell>
          <cell r="G207">
            <v>0</v>
          </cell>
          <cell r="H207">
            <v>0</v>
          </cell>
          <cell r="I207">
            <v>23</v>
          </cell>
          <cell r="J207">
            <v>0</v>
          </cell>
          <cell r="K207">
            <v>0</v>
          </cell>
          <cell r="L207">
            <v>30</v>
          </cell>
          <cell r="M207">
            <v>0</v>
          </cell>
          <cell r="N207">
            <v>0</v>
          </cell>
          <cell r="O207">
            <v>34</v>
          </cell>
          <cell r="P207">
            <v>5</v>
          </cell>
          <cell r="Q207">
            <v>14.705882352941178</v>
          </cell>
        </row>
        <row r="208">
          <cell r="B208">
            <v>7464</v>
          </cell>
          <cell r="C208" t="str">
            <v>Laurea DM270</v>
          </cell>
          <cell r="D208" t="str">
            <v>SI</v>
          </cell>
          <cell r="E208" t="str">
            <v>EDUCAZIONE PROFESSIONALE (D.M. 270/04)</v>
          </cell>
          <cell r="F208">
            <v>31</v>
          </cell>
          <cell r="G208">
            <v>0</v>
          </cell>
          <cell r="H208">
            <v>0</v>
          </cell>
          <cell r="I208">
            <v>58</v>
          </cell>
          <cell r="J208">
            <v>0</v>
          </cell>
          <cell r="K208">
            <v>0</v>
          </cell>
          <cell r="L208">
            <v>88</v>
          </cell>
          <cell r="M208">
            <v>0</v>
          </cell>
          <cell r="N208">
            <v>0</v>
          </cell>
          <cell r="O208">
            <v>104</v>
          </cell>
          <cell r="P208">
            <v>19</v>
          </cell>
          <cell r="Q208">
            <v>18.269230769230766</v>
          </cell>
        </row>
        <row r="209">
          <cell r="B209">
            <v>7465</v>
          </cell>
          <cell r="C209" t="str">
            <v>Laurea DM270</v>
          </cell>
          <cell r="D209" t="str">
            <v>SI</v>
          </cell>
          <cell r="E209" t="str">
            <v>FISIOTERAPIA (D.M. 270/04)</v>
          </cell>
          <cell r="F209">
            <v>105</v>
          </cell>
          <cell r="G209">
            <v>0</v>
          </cell>
          <cell r="H209">
            <v>0</v>
          </cell>
          <cell r="I209">
            <v>215</v>
          </cell>
          <cell r="J209">
            <v>0</v>
          </cell>
          <cell r="K209">
            <v>0</v>
          </cell>
          <cell r="L209">
            <v>330</v>
          </cell>
          <cell r="M209">
            <v>1</v>
          </cell>
          <cell r="N209">
            <v>0.30303030303030304</v>
          </cell>
          <cell r="O209">
            <v>362</v>
          </cell>
          <cell r="P209">
            <v>45</v>
          </cell>
          <cell r="Q209">
            <v>12.430939226519337</v>
          </cell>
        </row>
        <row r="210">
          <cell r="B210">
            <v>7466</v>
          </cell>
          <cell r="C210" t="str">
            <v>Laurea DM270</v>
          </cell>
          <cell r="D210" t="str">
            <v>SI</v>
          </cell>
          <cell r="E210" t="str">
            <v>IGIENE DENTALE (D.M. 270/04)</v>
          </cell>
          <cell r="F210">
            <v>0</v>
          </cell>
          <cell r="G210">
            <v>0</v>
          </cell>
          <cell r="H210">
            <v>0</v>
          </cell>
          <cell r="I210">
            <v>15</v>
          </cell>
          <cell r="J210">
            <v>0</v>
          </cell>
          <cell r="K210">
            <v>0</v>
          </cell>
          <cell r="L210">
            <v>29</v>
          </cell>
          <cell r="M210">
            <v>0</v>
          </cell>
          <cell r="N210">
            <v>0</v>
          </cell>
          <cell r="O210">
            <v>29</v>
          </cell>
          <cell r="P210">
            <v>2</v>
          </cell>
          <cell r="Q210">
            <v>6.896551724137931</v>
          </cell>
        </row>
        <row r="211">
          <cell r="B211">
            <v>7467</v>
          </cell>
          <cell r="C211" t="str">
            <v>Laurea DM270</v>
          </cell>
          <cell r="D211" t="str">
            <v>SI</v>
          </cell>
          <cell r="E211" t="str">
            <v>INFERMIERISTICA (D.M. 270/04)</v>
          </cell>
          <cell r="F211">
            <v>411</v>
          </cell>
          <cell r="G211">
            <v>0</v>
          </cell>
          <cell r="H211">
            <v>0</v>
          </cell>
          <cell r="I211">
            <v>745</v>
          </cell>
          <cell r="J211">
            <v>0</v>
          </cell>
          <cell r="K211">
            <v>0</v>
          </cell>
          <cell r="L211">
            <v>1147</v>
          </cell>
          <cell r="M211">
            <v>4</v>
          </cell>
          <cell r="N211">
            <v>0.34873583260680036</v>
          </cell>
          <cell r="O211">
            <v>1271</v>
          </cell>
          <cell r="P211">
            <v>172</v>
          </cell>
          <cell r="Q211">
            <v>13.532651455546812</v>
          </cell>
        </row>
        <row r="212">
          <cell r="B212">
            <v>7468</v>
          </cell>
          <cell r="C212" t="str">
            <v>Laurea DM270</v>
          </cell>
          <cell r="D212" t="str">
            <v>SI</v>
          </cell>
          <cell r="E212" t="str">
            <v>LOGOPEDIA (D.M.270/04)</v>
          </cell>
          <cell r="F212">
            <v>19</v>
          </cell>
          <cell r="G212">
            <v>0</v>
          </cell>
          <cell r="H212">
            <v>0</v>
          </cell>
          <cell r="I212">
            <v>38</v>
          </cell>
          <cell r="J212">
            <v>0</v>
          </cell>
          <cell r="K212">
            <v>0</v>
          </cell>
          <cell r="L212">
            <v>59</v>
          </cell>
          <cell r="M212">
            <v>0</v>
          </cell>
          <cell r="N212">
            <v>0</v>
          </cell>
          <cell r="O212">
            <v>59</v>
          </cell>
          <cell r="P212">
            <v>11</v>
          </cell>
          <cell r="Q212">
            <v>18.64406779661017</v>
          </cell>
        </row>
        <row r="213">
          <cell r="B213">
            <v>7469</v>
          </cell>
          <cell r="C213" t="str">
            <v>Laurea DM270</v>
          </cell>
          <cell r="D213" t="str">
            <v>SI</v>
          </cell>
          <cell r="E213" t="str">
            <v>ORTOTTICA ED ASSISTENZA OFTALMOLOGICA (D.M.270/04)</v>
          </cell>
          <cell r="F213">
            <v>8</v>
          </cell>
          <cell r="G213">
            <v>0</v>
          </cell>
          <cell r="H213">
            <v>0</v>
          </cell>
          <cell r="I213">
            <v>15</v>
          </cell>
          <cell r="J213">
            <v>0</v>
          </cell>
          <cell r="K213">
            <v>0</v>
          </cell>
          <cell r="L213">
            <v>25</v>
          </cell>
          <cell r="M213">
            <v>0</v>
          </cell>
          <cell r="N213">
            <v>0</v>
          </cell>
          <cell r="O213">
            <v>29</v>
          </cell>
          <cell r="P213">
            <v>5</v>
          </cell>
          <cell r="Q213">
            <v>17.24137931034483</v>
          </cell>
        </row>
        <row r="214">
          <cell r="B214">
            <v>7470</v>
          </cell>
          <cell r="C214" t="str">
            <v>Laurea DM270</v>
          </cell>
          <cell r="D214" t="str">
            <v>SI</v>
          </cell>
          <cell r="E214" t="str">
            <v>OSTETRICIA (D.M.270/04)</v>
          </cell>
          <cell r="F214">
            <v>29</v>
          </cell>
          <cell r="G214">
            <v>0</v>
          </cell>
          <cell r="H214">
            <v>0</v>
          </cell>
          <cell r="I214">
            <v>43</v>
          </cell>
          <cell r="J214">
            <v>0</v>
          </cell>
          <cell r="K214">
            <v>0</v>
          </cell>
          <cell r="L214">
            <v>58</v>
          </cell>
          <cell r="M214">
            <v>3</v>
          </cell>
          <cell r="N214">
            <v>5.172413793103448</v>
          </cell>
          <cell r="O214">
            <v>53</v>
          </cell>
          <cell r="P214">
            <v>13</v>
          </cell>
          <cell r="Q214">
            <v>24.528301886792452</v>
          </cell>
        </row>
        <row r="215">
          <cell r="B215">
            <v>7597</v>
          </cell>
          <cell r="C215" t="str">
            <v>Laurea DM270</v>
          </cell>
          <cell r="D215" t="str">
            <v>SI</v>
          </cell>
          <cell r="E215" t="str">
            <v>SCIENZE DELLE ATTIVITA' MOTORIE E SPORTIVE (D.M.270/04)</v>
          </cell>
          <cell r="F215">
            <v>176</v>
          </cell>
          <cell r="G215">
            <v>57</v>
          </cell>
          <cell r="H215">
            <v>32.38636363636363</v>
          </cell>
          <cell r="I215">
            <v>216</v>
          </cell>
          <cell r="J215">
            <v>55</v>
          </cell>
          <cell r="K215">
            <v>25.462962962962965</v>
          </cell>
          <cell r="L215">
            <v>238</v>
          </cell>
          <cell r="M215">
            <v>43</v>
          </cell>
          <cell r="N215">
            <v>18.067226890756302</v>
          </cell>
          <cell r="O215">
            <v>261</v>
          </cell>
          <cell r="P215">
            <v>55</v>
          </cell>
          <cell r="Q215">
            <v>21.0727969348659</v>
          </cell>
        </row>
        <row r="216">
          <cell r="B216">
            <v>7471</v>
          </cell>
          <cell r="C216" t="str">
            <v>Laurea DM270</v>
          </cell>
          <cell r="D216" t="str">
            <v>SI</v>
          </cell>
          <cell r="E216" t="str">
            <v>TECNICHE AUDIOMETRICHE (D.M.270/04)</v>
          </cell>
          <cell r="F216">
            <v>10</v>
          </cell>
          <cell r="G216">
            <v>0</v>
          </cell>
          <cell r="H216">
            <v>0</v>
          </cell>
          <cell r="I216">
            <v>7</v>
          </cell>
          <cell r="J216">
            <v>0</v>
          </cell>
          <cell r="K216">
            <v>0</v>
          </cell>
          <cell r="L216">
            <v>13</v>
          </cell>
          <cell r="M216">
            <v>0</v>
          </cell>
          <cell r="N216">
            <v>0</v>
          </cell>
          <cell r="O216">
            <v>17</v>
          </cell>
          <cell r="P216">
            <v>1</v>
          </cell>
          <cell r="Q216">
            <v>5.88235294117647</v>
          </cell>
        </row>
        <row r="217">
          <cell r="B217">
            <v>7472</v>
          </cell>
          <cell r="C217" t="str">
            <v>Laurea DM270</v>
          </cell>
          <cell r="D217" t="str">
            <v>SI</v>
          </cell>
          <cell r="E217" t="str">
            <v>TECNICHE AUDIOPROTESICHE  (D.M.270/04)</v>
          </cell>
          <cell r="F217">
            <v>20</v>
          </cell>
          <cell r="G217">
            <v>0</v>
          </cell>
          <cell r="H217">
            <v>0</v>
          </cell>
          <cell r="I217">
            <v>41</v>
          </cell>
          <cell r="J217">
            <v>0</v>
          </cell>
          <cell r="K217">
            <v>0</v>
          </cell>
          <cell r="L217">
            <v>60</v>
          </cell>
          <cell r="M217">
            <v>1</v>
          </cell>
          <cell r="N217">
            <v>1.6666666666666667</v>
          </cell>
          <cell r="O217">
            <v>62</v>
          </cell>
          <cell r="P217">
            <v>7</v>
          </cell>
          <cell r="Q217">
            <v>11.29032258064516</v>
          </cell>
        </row>
        <row r="218">
          <cell r="B218">
            <v>7473</v>
          </cell>
          <cell r="C218" t="str">
            <v>Laurea DM270</v>
          </cell>
          <cell r="D218" t="str">
            <v>SI</v>
          </cell>
          <cell r="E218" t="str">
            <v>TECNICHE DELLA PREV.NELL'AMBIENTE E NEI LUOGHI DI LAVORO (D.M.270/04)</v>
          </cell>
          <cell r="F218">
            <v>29</v>
          </cell>
          <cell r="G218">
            <v>0</v>
          </cell>
          <cell r="H218">
            <v>0</v>
          </cell>
          <cell r="I218">
            <v>59</v>
          </cell>
          <cell r="J218">
            <v>0</v>
          </cell>
          <cell r="K218">
            <v>0</v>
          </cell>
          <cell r="L218">
            <v>90</v>
          </cell>
          <cell r="M218">
            <v>1</v>
          </cell>
          <cell r="N218">
            <v>1.1111111111111112</v>
          </cell>
          <cell r="O218">
            <v>92</v>
          </cell>
          <cell r="P218">
            <v>5</v>
          </cell>
          <cell r="Q218">
            <v>5.434782608695652</v>
          </cell>
        </row>
        <row r="219">
          <cell r="B219">
            <v>7474</v>
          </cell>
          <cell r="C219" t="str">
            <v>Laurea DM270</v>
          </cell>
          <cell r="D219" t="str">
            <v>SI</v>
          </cell>
          <cell r="E219" t="str">
            <v>TECNICHE DELLA RIABILITAZIONE PSICHIATRICA (D.M.270/04)</v>
          </cell>
          <cell r="F219">
            <v>13</v>
          </cell>
          <cell r="G219">
            <v>0</v>
          </cell>
          <cell r="H219">
            <v>0</v>
          </cell>
          <cell r="I219">
            <v>25</v>
          </cell>
          <cell r="J219">
            <v>0</v>
          </cell>
          <cell r="K219">
            <v>0</v>
          </cell>
          <cell r="L219">
            <v>38</v>
          </cell>
          <cell r="M219">
            <v>0</v>
          </cell>
          <cell r="N219">
            <v>0</v>
          </cell>
          <cell r="O219">
            <v>47</v>
          </cell>
          <cell r="P219">
            <v>2</v>
          </cell>
          <cell r="Q219">
            <v>4.25531914893617</v>
          </cell>
        </row>
        <row r="220">
          <cell r="B220">
            <v>7475</v>
          </cell>
          <cell r="C220" t="str">
            <v>Laurea DM270</v>
          </cell>
          <cell r="D220" t="str">
            <v>SI</v>
          </cell>
          <cell r="E220" t="str">
            <v>TECNICHE DI FISIOPATOLOGIA CARDIOCIRCOLATORIA E PERFUSIONE CARDIOVASCOLARE (D.M. 270/04)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10</v>
          </cell>
          <cell r="M220">
            <v>0</v>
          </cell>
          <cell r="N220">
            <v>0</v>
          </cell>
          <cell r="O220">
            <v>13</v>
          </cell>
          <cell r="P220">
            <v>0</v>
          </cell>
          <cell r="Q220">
            <v>0</v>
          </cell>
        </row>
        <row r="221">
          <cell r="B221">
            <v>7476</v>
          </cell>
          <cell r="C221" t="str">
            <v>Laurea DM270</v>
          </cell>
          <cell r="D221" t="str">
            <v>SI</v>
          </cell>
          <cell r="E221" t="str">
            <v>TECNICHE DI LABORATORIO BIOMEDICO (D.M.270/04)</v>
          </cell>
          <cell r="F221">
            <v>24</v>
          </cell>
          <cell r="G221">
            <v>0</v>
          </cell>
          <cell r="H221">
            <v>0</v>
          </cell>
          <cell r="I221">
            <v>42</v>
          </cell>
          <cell r="J221">
            <v>0</v>
          </cell>
          <cell r="K221">
            <v>0</v>
          </cell>
          <cell r="L221">
            <v>63</v>
          </cell>
          <cell r="M221">
            <v>0</v>
          </cell>
          <cell r="N221">
            <v>0</v>
          </cell>
          <cell r="O221">
            <v>65</v>
          </cell>
          <cell r="P221">
            <v>16</v>
          </cell>
          <cell r="Q221">
            <v>24.615384615384617</v>
          </cell>
        </row>
        <row r="222">
          <cell r="B222">
            <v>7477</v>
          </cell>
          <cell r="C222" t="str">
            <v>Laurea DM270</v>
          </cell>
          <cell r="D222" t="str">
            <v>SI</v>
          </cell>
          <cell r="E222" t="str">
            <v>TECNICHE DI NEUROFISIOPATOLOGIA (D.M.270/04)</v>
          </cell>
          <cell r="F222">
            <v>8</v>
          </cell>
          <cell r="G222">
            <v>0</v>
          </cell>
          <cell r="H222">
            <v>0</v>
          </cell>
          <cell r="I222">
            <v>17</v>
          </cell>
          <cell r="J222">
            <v>0</v>
          </cell>
          <cell r="K222">
            <v>0</v>
          </cell>
          <cell r="L222">
            <v>23</v>
          </cell>
          <cell r="M222">
            <v>0</v>
          </cell>
          <cell r="N222">
            <v>0</v>
          </cell>
          <cell r="O222">
            <v>20</v>
          </cell>
          <cell r="P222">
            <v>0</v>
          </cell>
          <cell r="Q222">
            <v>0</v>
          </cell>
        </row>
        <row r="223">
          <cell r="B223">
            <v>7478</v>
          </cell>
          <cell r="C223" t="str">
            <v>Laurea DM270</v>
          </cell>
          <cell r="D223" t="str">
            <v>SI</v>
          </cell>
          <cell r="E223" t="str">
            <v>TECNICHE DI RADIOLOGIA MEDICA, PER IMMAGINI E RADIOTERAPIA (D.M. 270/04)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9</v>
          </cell>
          <cell r="M223">
            <v>0</v>
          </cell>
          <cell r="N223">
            <v>0</v>
          </cell>
          <cell r="O223">
            <v>16</v>
          </cell>
          <cell r="P223">
            <v>1</v>
          </cell>
          <cell r="Q223">
            <v>6.25</v>
          </cell>
        </row>
        <row r="224">
          <cell r="B224">
            <v>1111</v>
          </cell>
          <cell r="C224" t="str">
            <v>Laurea DM509</v>
          </cell>
          <cell r="D224" t="str">
            <v>NO</v>
          </cell>
          <cell r="E224" t="str">
            <v>ASSISTENZA SANITARIA</v>
          </cell>
          <cell r="F224">
            <v>53</v>
          </cell>
          <cell r="G224">
            <v>19</v>
          </cell>
          <cell r="H224">
            <v>35.84905660377358</v>
          </cell>
          <cell r="I224">
            <v>24</v>
          </cell>
          <cell r="J224">
            <v>10</v>
          </cell>
          <cell r="K224">
            <v>41.66666666666667</v>
          </cell>
          <cell r="L224">
            <v>8</v>
          </cell>
          <cell r="M224">
            <v>8</v>
          </cell>
          <cell r="N224">
            <v>100</v>
          </cell>
          <cell r="O224">
            <v>4</v>
          </cell>
          <cell r="P224">
            <v>4</v>
          </cell>
          <cell r="Q224">
            <v>100</v>
          </cell>
        </row>
        <row r="225">
          <cell r="B225">
            <v>1026</v>
          </cell>
          <cell r="C225" t="str">
            <v>Laurea DM509</v>
          </cell>
          <cell r="D225" t="str">
            <v>NO</v>
          </cell>
          <cell r="E225" t="str">
            <v>DIETISTICA</v>
          </cell>
          <cell r="F225">
            <v>36</v>
          </cell>
          <cell r="G225">
            <v>7</v>
          </cell>
          <cell r="H225">
            <v>19.444444444444446</v>
          </cell>
          <cell r="I225">
            <v>19</v>
          </cell>
          <cell r="J225">
            <v>4</v>
          </cell>
          <cell r="K225">
            <v>21.052631578947366</v>
          </cell>
          <cell r="L225">
            <v>4</v>
          </cell>
          <cell r="M225">
            <v>4</v>
          </cell>
          <cell r="N225">
            <v>100</v>
          </cell>
          <cell r="O225">
            <v>0</v>
          </cell>
          <cell r="P225">
            <v>0</v>
          </cell>
          <cell r="Q225">
            <v>0</v>
          </cell>
        </row>
        <row r="226">
          <cell r="B226">
            <v>1112</v>
          </cell>
          <cell r="C226" t="str">
            <v>Laurea DM509</v>
          </cell>
          <cell r="D226" t="str">
            <v>NO</v>
          </cell>
          <cell r="E226" t="str">
            <v>EDUCAZIONE PROFESSIONALE</v>
          </cell>
          <cell r="F226">
            <v>95</v>
          </cell>
          <cell r="G226">
            <v>28</v>
          </cell>
          <cell r="H226">
            <v>29.47368421052631</v>
          </cell>
          <cell r="I226">
            <v>48</v>
          </cell>
          <cell r="J226">
            <v>18</v>
          </cell>
          <cell r="K226">
            <v>37.5</v>
          </cell>
          <cell r="L226">
            <v>23</v>
          </cell>
          <cell r="M226">
            <v>23</v>
          </cell>
          <cell r="N226">
            <v>100</v>
          </cell>
          <cell r="O226">
            <v>4</v>
          </cell>
          <cell r="P226">
            <v>4</v>
          </cell>
          <cell r="Q226">
            <v>100</v>
          </cell>
        </row>
        <row r="227">
          <cell r="B227">
            <v>1027</v>
          </cell>
          <cell r="C227" t="str">
            <v>Laurea DM509</v>
          </cell>
          <cell r="D227" t="str">
            <v>NO</v>
          </cell>
          <cell r="E227" t="str">
            <v>FISIOTERAPIA</v>
          </cell>
          <cell r="F227">
            <v>410</v>
          </cell>
          <cell r="G227">
            <v>146</v>
          </cell>
          <cell r="H227">
            <v>35.609756097560975</v>
          </cell>
          <cell r="I227">
            <v>214</v>
          </cell>
          <cell r="J227">
            <v>102</v>
          </cell>
          <cell r="K227">
            <v>47.66355140186916</v>
          </cell>
          <cell r="L227">
            <v>74</v>
          </cell>
          <cell r="M227">
            <v>70</v>
          </cell>
          <cell r="N227">
            <v>94.5945945945946</v>
          </cell>
          <cell r="O227">
            <v>26</v>
          </cell>
          <cell r="P227">
            <v>26</v>
          </cell>
          <cell r="Q227">
            <v>100</v>
          </cell>
        </row>
        <row r="228">
          <cell r="B228">
            <v>1028</v>
          </cell>
          <cell r="C228" t="str">
            <v>Laurea DM509</v>
          </cell>
          <cell r="D228" t="str">
            <v>NO</v>
          </cell>
          <cell r="E228" t="str">
            <v>IGIENE DENTALE</v>
          </cell>
          <cell r="F228">
            <v>70</v>
          </cell>
          <cell r="G228">
            <v>13</v>
          </cell>
          <cell r="H228">
            <v>18.571428571428573</v>
          </cell>
          <cell r="I228">
            <v>39</v>
          </cell>
          <cell r="J228">
            <v>16</v>
          </cell>
          <cell r="K228">
            <v>41.02564102564102</v>
          </cell>
          <cell r="L228">
            <v>12</v>
          </cell>
          <cell r="M228">
            <v>12</v>
          </cell>
          <cell r="N228">
            <v>100</v>
          </cell>
          <cell r="O228">
            <v>4</v>
          </cell>
          <cell r="P228">
            <v>4</v>
          </cell>
          <cell r="Q228">
            <v>100</v>
          </cell>
        </row>
        <row r="229">
          <cell r="B229">
            <v>1029</v>
          </cell>
          <cell r="C229" t="str">
            <v>Laurea DM509</v>
          </cell>
          <cell r="D229" t="str">
            <v>NO</v>
          </cell>
          <cell r="E229" t="str">
            <v>INFERMIERISTICA</v>
          </cell>
          <cell r="F229">
            <v>1469</v>
          </cell>
          <cell r="G229">
            <v>209</v>
          </cell>
          <cell r="H229">
            <v>14.227365554799182</v>
          </cell>
          <cell r="I229">
            <v>884</v>
          </cell>
          <cell r="J229">
            <v>311</v>
          </cell>
          <cell r="K229">
            <v>35.18099547511312</v>
          </cell>
          <cell r="L229">
            <v>317</v>
          </cell>
          <cell r="M229">
            <v>310</v>
          </cell>
          <cell r="N229">
            <v>97.79179810725552</v>
          </cell>
          <cell r="O229">
            <v>138</v>
          </cell>
          <cell r="P229">
            <v>138</v>
          </cell>
          <cell r="Q229">
            <v>100</v>
          </cell>
        </row>
        <row r="230">
          <cell r="B230">
            <v>1030</v>
          </cell>
          <cell r="C230" t="str">
            <v>Laurea DM509</v>
          </cell>
          <cell r="D230" t="str">
            <v>NO</v>
          </cell>
          <cell r="E230" t="str">
            <v>LOGOPEDIA</v>
          </cell>
          <cell r="F230">
            <v>41</v>
          </cell>
          <cell r="G230">
            <v>6</v>
          </cell>
          <cell r="H230">
            <v>14.634146341463413</v>
          </cell>
          <cell r="I230">
            <v>23</v>
          </cell>
          <cell r="J230">
            <v>6</v>
          </cell>
          <cell r="K230">
            <v>26.08695652173913</v>
          </cell>
          <cell r="L230">
            <v>3</v>
          </cell>
          <cell r="M230">
            <v>3</v>
          </cell>
          <cell r="N230">
            <v>100</v>
          </cell>
          <cell r="O230">
            <v>0</v>
          </cell>
          <cell r="P230">
            <v>0</v>
          </cell>
          <cell r="Q230">
            <v>0</v>
          </cell>
        </row>
        <row r="231">
          <cell r="B231">
            <v>1031</v>
          </cell>
          <cell r="C231" t="str">
            <v>Laurea DM509</v>
          </cell>
          <cell r="D231" t="str">
            <v>NO</v>
          </cell>
          <cell r="E231" t="str">
            <v>ORTOTTICA ED ASSISTENZA OFTALMOLOGICA</v>
          </cell>
          <cell r="F231">
            <v>21</v>
          </cell>
          <cell r="G231">
            <v>2</v>
          </cell>
          <cell r="H231">
            <v>9.523809523809524</v>
          </cell>
          <cell r="I231">
            <v>12</v>
          </cell>
          <cell r="J231">
            <v>5</v>
          </cell>
          <cell r="K231">
            <v>41.66666666666667</v>
          </cell>
          <cell r="L231">
            <v>5</v>
          </cell>
          <cell r="M231">
            <v>5</v>
          </cell>
          <cell r="N231">
            <v>100</v>
          </cell>
          <cell r="O231">
            <v>0</v>
          </cell>
          <cell r="P231">
            <v>0</v>
          </cell>
          <cell r="Q231">
            <v>0</v>
          </cell>
        </row>
        <row r="232">
          <cell r="B232">
            <v>1032</v>
          </cell>
          <cell r="C232" t="str">
            <v>Laurea DM509</v>
          </cell>
          <cell r="D232" t="str">
            <v>NO</v>
          </cell>
          <cell r="E232" t="str">
            <v>OSTETRICIA</v>
          </cell>
          <cell r="F232">
            <v>74</v>
          </cell>
          <cell r="G232">
            <v>15</v>
          </cell>
          <cell r="H232">
            <v>20.27027027027027</v>
          </cell>
          <cell r="I232">
            <v>44</v>
          </cell>
          <cell r="J232">
            <v>15</v>
          </cell>
          <cell r="K232">
            <v>34.090909090909086</v>
          </cell>
          <cell r="L232">
            <v>27</v>
          </cell>
          <cell r="M232">
            <v>27</v>
          </cell>
          <cell r="N232">
            <v>100</v>
          </cell>
          <cell r="O232">
            <v>13</v>
          </cell>
          <cell r="P232">
            <v>13</v>
          </cell>
          <cell r="Q232">
            <v>100</v>
          </cell>
        </row>
        <row r="233">
          <cell r="B233">
            <v>1033</v>
          </cell>
          <cell r="C233" t="str">
            <v>Laurea DM509</v>
          </cell>
          <cell r="D233" t="str">
            <v>NO</v>
          </cell>
          <cell r="E233" t="str">
            <v>TECNICHE AUDIOMETRICHE</v>
          </cell>
          <cell r="F233">
            <v>37</v>
          </cell>
          <cell r="G233">
            <v>2</v>
          </cell>
          <cell r="H233">
            <v>5.405405405405405</v>
          </cell>
          <cell r="I233">
            <v>26</v>
          </cell>
          <cell r="J233">
            <v>11</v>
          </cell>
          <cell r="K233">
            <v>42.30769230769231</v>
          </cell>
          <cell r="L233">
            <v>6</v>
          </cell>
          <cell r="M233">
            <v>5</v>
          </cell>
          <cell r="N233">
            <v>83.33333333333334</v>
          </cell>
          <cell r="O233">
            <v>5</v>
          </cell>
          <cell r="P233">
            <v>5</v>
          </cell>
          <cell r="Q233">
            <v>100</v>
          </cell>
        </row>
        <row r="234">
          <cell r="B234">
            <v>1034</v>
          </cell>
          <cell r="C234" t="str">
            <v>Laurea DM509</v>
          </cell>
          <cell r="D234" t="str">
            <v>NO</v>
          </cell>
          <cell r="E234" t="str">
            <v>TECNICHE AUDIOPROTESICHE</v>
          </cell>
          <cell r="F234">
            <v>50</v>
          </cell>
          <cell r="G234">
            <v>12</v>
          </cell>
          <cell r="H234">
            <v>24</v>
          </cell>
          <cell r="I234">
            <v>36</v>
          </cell>
          <cell r="J234">
            <v>15</v>
          </cell>
          <cell r="K234">
            <v>41.66666666666667</v>
          </cell>
          <cell r="L234">
            <v>16</v>
          </cell>
          <cell r="M234">
            <v>15</v>
          </cell>
          <cell r="N234">
            <v>93.75</v>
          </cell>
          <cell r="O234">
            <v>3</v>
          </cell>
          <cell r="P234">
            <v>3</v>
          </cell>
          <cell r="Q234">
            <v>100</v>
          </cell>
        </row>
        <row r="235">
          <cell r="B235">
            <v>1093</v>
          </cell>
          <cell r="C235" t="str">
            <v>Laurea DM509</v>
          </cell>
          <cell r="D235" t="str">
            <v>NO</v>
          </cell>
          <cell r="E235" t="str">
            <v>TECNICHE DELLA PREV.NELL'AMBIENTE E NEI LUOGHI DI LAVORO</v>
          </cell>
          <cell r="F235">
            <v>159</v>
          </cell>
          <cell r="G235">
            <v>39</v>
          </cell>
          <cell r="H235">
            <v>24.528301886792452</v>
          </cell>
          <cell r="I235">
            <v>90</v>
          </cell>
          <cell r="J235">
            <v>31</v>
          </cell>
          <cell r="K235">
            <v>34.44444444444444</v>
          </cell>
          <cell r="L235">
            <v>25</v>
          </cell>
          <cell r="M235">
            <v>24</v>
          </cell>
          <cell r="N235">
            <v>96</v>
          </cell>
          <cell r="O235">
            <v>13</v>
          </cell>
          <cell r="P235">
            <v>13</v>
          </cell>
          <cell r="Q235">
            <v>100</v>
          </cell>
        </row>
        <row r="236">
          <cell r="B236">
            <v>1095</v>
          </cell>
          <cell r="C236" t="str">
            <v>Laurea DM509</v>
          </cell>
          <cell r="D236" t="str">
            <v>NO</v>
          </cell>
          <cell r="E236" t="str">
            <v>TECNICHE DELLA RIABILITAZIONE PSICHIATRICA</v>
          </cell>
          <cell r="F236">
            <v>93</v>
          </cell>
          <cell r="G236">
            <v>16</v>
          </cell>
          <cell r="H236">
            <v>17.20430107526882</v>
          </cell>
          <cell r="I236">
            <v>44</v>
          </cell>
          <cell r="J236">
            <v>4</v>
          </cell>
          <cell r="K236">
            <v>9.090909090909092</v>
          </cell>
          <cell r="L236">
            <v>10</v>
          </cell>
          <cell r="M236">
            <v>10</v>
          </cell>
          <cell r="N236">
            <v>100</v>
          </cell>
          <cell r="O236">
            <v>4</v>
          </cell>
          <cell r="P236">
            <v>4</v>
          </cell>
          <cell r="Q236">
            <v>100</v>
          </cell>
        </row>
        <row r="237">
          <cell r="B237">
            <v>1113</v>
          </cell>
          <cell r="C237" t="str">
            <v>Laurea DM509</v>
          </cell>
          <cell r="D237" t="str">
            <v>NO</v>
          </cell>
          <cell r="E237" t="str">
            <v>TECNICHE DI FISIOPATOL.CARDIOCIRCOL.E PERFUSIONE CARDIOVASCOLARE</v>
          </cell>
          <cell r="F237">
            <v>39</v>
          </cell>
          <cell r="G237">
            <v>8</v>
          </cell>
          <cell r="H237">
            <v>20.51282051282051</v>
          </cell>
          <cell r="I237">
            <v>24</v>
          </cell>
          <cell r="J237">
            <v>10</v>
          </cell>
          <cell r="K237">
            <v>41.66666666666667</v>
          </cell>
          <cell r="L237">
            <v>5</v>
          </cell>
          <cell r="M237">
            <v>5</v>
          </cell>
          <cell r="N237">
            <v>100</v>
          </cell>
          <cell r="O237">
            <v>4</v>
          </cell>
          <cell r="P237">
            <v>4</v>
          </cell>
          <cell r="Q237">
            <v>100</v>
          </cell>
        </row>
        <row r="238">
          <cell r="B238">
            <v>1035</v>
          </cell>
          <cell r="C238" t="str">
            <v>Laurea DM509</v>
          </cell>
          <cell r="D238" t="str">
            <v>NO</v>
          </cell>
          <cell r="E238" t="str">
            <v>TECNICHE DI LABORATORIO BIOMEDICO</v>
          </cell>
          <cell r="F238">
            <v>68</v>
          </cell>
          <cell r="G238">
            <v>25</v>
          </cell>
          <cell r="H238">
            <v>36.76470588235294</v>
          </cell>
          <cell r="I238">
            <v>43</v>
          </cell>
          <cell r="J238">
            <v>25</v>
          </cell>
          <cell r="K238">
            <v>58.139534883720934</v>
          </cell>
          <cell r="L238">
            <v>15</v>
          </cell>
          <cell r="M238">
            <v>15</v>
          </cell>
          <cell r="N238">
            <v>100</v>
          </cell>
          <cell r="O238">
            <v>4</v>
          </cell>
          <cell r="P238">
            <v>4</v>
          </cell>
          <cell r="Q238">
            <v>100</v>
          </cell>
        </row>
        <row r="239">
          <cell r="B239">
            <v>1114</v>
          </cell>
          <cell r="C239" t="str">
            <v>Laurea DM509</v>
          </cell>
          <cell r="D239" t="str">
            <v>NO</v>
          </cell>
          <cell r="E239" t="str">
            <v>TECNICHE DI NEUROFISIOPATOLOGIA</v>
          </cell>
          <cell r="F239">
            <v>20</v>
          </cell>
          <cell r="G239">
            <v>6</v>
          </cell>
          <cell r="H239">
            <v>30</v>
          </cell>
          <cell r="I239">
            <v>9</v>
          </cell>
          <cell r="J239">
            <v>1</v>
          </cell>
          <cell r="K239">
            <v>11.11111111111111</v>
          </cell>
          <cell r="L239">
            <v>2</v>
          </cell>
          <cell r="M239">
            <v>2</v>
          </cell>
          <cell r="N239">
            <v>100</v>
          </cell>
          <cell r="O239">
            <v>0</v>
          </cell>
          <cell r="P239">
            <v>0</v>
          </cell>
          <cell r="Q239">
            <v>0</v>
          </cell>
        </row>
        <row r="240">
          <cell r="B240">
            <v>1115</v>
          </cell>
          <cell r="C240" t="str">
            <v>Laurea DM509</v>
          </cell>
          <cell r="D240" t="str">
            <v>NO</v>
          </cell>
          <cell r="E240" t="str">
            <v>TECNICHE DI RADIOLOGIA MEDICA,PER IMMAGINI E RADIOTERAPIA</v>
          </cell>
          <cell r="F240">
            <v>61</v>
          </cell>
          <cell r="G240">
            <v>10</v>
          </cell>
          <cell r="H240">
            <v>16.39344262295082</v>
          </cell>
          <cell r="I240">
            <v>38</v>
          </cell>
          <cell r="J240">
            <v>12</v>
          </cell>
          <cell r="K240">
            <v>31.57894736842105</v>
          </cell>
          <cell r="L240">
            <v>10</v>
          </cell>
          <cell r="M240">
            <v>10</v>
          </cell>
          <cell r="N240">
            <v>100</v>
          </cell>
          <cell r="O240">
            <v>2</v>
          </cell>
          <cell r="P240">
            <v>2</v>
          </cell>
          <cell r="Q240">
            <v>100</v>
          </cell>
        </row>
        <row r="241">
          <cell r="B241">
            <v>8466</v>
          </cell>
          <cell r="C241" t="str">
            <v>Laurea magistrale ciclo unico 6 anni DM270</v>
          </cell>
          <cell r="D241" t="str">
            <v>SI</v>
          </cell>
          <cell r="E241" t="str">
            <v>MEDICINA E CHIRURGIA - BARI ENGLISH MEDICAL CURRICULUM (D.M.270/04)</v>
          </cell>
          <cell r="F241">
            <v>0</v>
          </cell>
          <cell r="G241">
            <v>0</v>
          </cell>
          <cell r="H241">
            <v>0</v>
          </cell>
          <cell r="I241">
            <v>30</v>
          </cell>
          <cell r="J241">
            <v>0</v>
          </cell>
          <cell r="K241">
            <v>0</v>
          </cell>
          <cell r="L241">
            <v>59</v>
          </cell>
          <cell r="M241">
            <v>0</v>
          </cell>
          <cell r="N241">
            <v>0</v>
          </cell>
          <cell r="O241">
            <v>82</v>
          </cell>
          <cell r="P241">
            <v>0</v>
          </cell>
          <cell r="Q241">
            <v>0</v>
          </cell>
        </row>
        <row r="242">
          <cell r="B242">
            <v>8462</v>
          </cell>
          <cell r="C242" t="str">
            <v>Laurea magistrale ciclo unico 6 anni DM270</v>
          </cell>
          <cell r="D242" t="str">
            <v>SI</v>
          </cell>
          <cell r="E242" t="str">
            <v>MEDICINA E CHIRURGIA (D.M.270/04)</v>
          </cell>
          <cell r="F242">
            <v>1102</v>
          </cell>
          <cell r="G242">
            <v>0</v>
          </cell>
          <cell r="H242">
            <v>0</v>
          </cell>
          <cell r="I242">
            <v>1413</v>
          </cell>
          <cell r="J242">
            <v>3</v>
          </cell>
          <cell r="K242">
            <v>0.21231422505307856</v>
          </cell>
          <cell r="L242">
            <v>1758</v>
          </cell>
          <cell r="M242">
            <v>156</v>
          </cell>
          <cell r="N242">
            <v>8.873720136518772</v>
          </cell>
          <cell r="O242">
            <v>2561</v>
          </cell>
          <cell r="P242">
            <v>103</v>
          </cell>
          <cell r="Q242">
            <v>4.0218664584146815</v>
          </cell>
        </row>
        <row r="243">
          <cell r="B243">
            <v>8463</v>
          </cell>
          <cell r="C243" t="str">
            <v>Laurea magistrale ciclo unico 6 anni DM270</v>
          </cell>
          <cell r="D243" t="str">
            <v>SI</v>
          </cell>
          <cell r="E243" t="str">
            <v>ODONTOIATRIA E PROTESI DENTARIA (D.M.270/04)</v>
          </cell>
          <cell r="F243">
            <v>86</v>
          </cell>
          <cell r="G243">
            <v>0</v>
          </cell>
          <cell r="H243">
            <v>0</v>
          </cell>
          <cell r="I243">
            <v>112</v>
          </cell>
          <cell r="J243">
            <v>0</v>
          </cell>
          <cell r="K243">
            <v>0</v>
          </cell>
          <cell r="L243">
            <v>129</v>
          </cell>
          <cell r="M243">
            <v>5</v>
          </cell>
          <cell r="N243">
            <v>3.875968992248062</v>
          </cell>
          <cell r="O243">
            <v>185</v>
          </cell>
          <cell r="P243">
            <v>8</v>
          </cell>
          <cell r="Q243">
            <v>4.324324324324325</v>
          </cell>
        </row>
        <row r="244">
          <cell r="B244">
            <v>8465</v>
          </cell>
          <cell r="C244" t="str">
            <v>Laurea magistrale DM270</v>
          </cell>
          <cell r="D244" t="str">
            <v>SI</v>
          </cell>
          <cell r="E244" t="str">
            <v>SCIENZE DELLE PROFESSIONI SANITARIE DELLA PREVENZIONE (D.M. 270/04)</v>
          </cell>
          <cell r="F244">
            <v>0</v>
          </cell>
          <cell r="G244">
            <v>0</v>
          </cell>
          <cell r="H244">
            <v>0</v>
          </cell>
          <cell r="I244">
            <v>29</v>
          </cell>
          <cell r="J244">
            <v>0</v>
          </cell>
          <cell r="K244">
            <v>0</v>
          </cell>
          <cell r="L244">
            <v>44</v>
          </cell>
          <cell r="M244">
            <v>0</v>
          </cell>
          <cell r="N244">
            <v>0</v>
          </cell>
          <cell r="O244">
            <v>40</v>
          </cell>
          <cell r="P244">
            <v>1</v>
          </cell>
          <cell r="Q244">
            <v>2.5</v>
          </cell>
        </row>
        <row r="245">
          <cell r="B245">
            <v>8464</v>
          </cell>
          <cell r="C245" t="str">
            <v>Laurea magistrale DM270</v>
          </cell>
          <cell r="D245" t="str">
            <v>SI</v>
          </cell>
          <cell r="E245" t="str">
            <v>SCIENZE INFERMIERISTICHE ED OSTETRICHE (D.M.270/04)</v>
          </cell>
          <cell r="F245">
            <v>10</v>
          </cell>
          <cell r="G245">
            <v>0</v>
          </cell>
          <cell r="H245">
            <v>0</v>
          </cell>
          <cell r="I245">
            <v>34</v>
          </cell>
          <cell r="J245">
            <v>0</v>
          </cell>
          <cell r="K245">
            <v>0</v>
          </cell>
          <cell r="L245">
            <v>41</v>
          </cell>
          <cell r="M245">
            <v>1</v>
          </cell>
          <cell r="N245">
            <v>2.4390243902439024</v>
          </cell>
          <cell r="O245">
            <v>41</v>
          </cell>
          <cell r="P245">
            <v>1</v>
          </cell>
          <cell r="Q245">
            <v>2.4390243902439024</v>
          </cell>
        </row>
        <row r="246">
          <cell r="B246">
            <v>7053</v>
          </cell>
          <cell r="C246" t="str">
            <v>Laurea DM270</v>
          </cell>
          <cell r="D246" t="str">
            <v>SI</v>
          </cell>
          <cell r="E246" t="str">
            <v>ECONOMIA AZIENDALE (D.M.270/04)</v>
          </cell>
          <cell r="F246">
            <v>922</v>
          </cell>
          <cell r="G246">
            <v>0</v>
          </cell>
          <cell r="H246">
            <v>0</v>
          </cell>
          <cell r="I246">
            <v>986</v>
          </cell>
          <cell r="J246">
            <v>126</v>
          </cell>
          <cell r="K246">
            <v>12.778904665314403</v>
          </cell>
          <cell r="L246">
            <v>1058</v>
          </cell>
          <cell r="M246">
            <v>278</v>
          </cell>
          <cell r="N246">
            <v>26.27599243856333</v>
          </cell>
          <cell r="O246">
            <v>1053</v>
          </cell>
          <cell r="P246">
            <v>306</v>
          </cell>
          <cell r="Q246">
            <v>29.059829059829063</v>
          </cell>
        </row>
        <row r="247">
          <cell r="B247">
            <v>7122</v>
          </cell>
          <cell r="C247" t="str">
            <v>Laurea DM270</v>
          </cell>
          <cell r="D247" t="str">
            <v>SI</v>
          </cell>
          <cell r="E247" t="str">
            <v>ECONOMIA AZIENDALE (D.M.270/04) (BRINDISI)</v>
          </cell>
          <cell r="F247">
            <v>258</v>
          </cell>
          <cell r="G247">
            <v>0</v>
          </cell>
          <cell r="H247">
            <v>0</v>
          </cell>
          <cell r="I247">
            <v>327</v>
          </cell>
          <cell r="J247">
            <v>26</v>
          </cell>
          <cell r="K247">
            <v>7.951070336391437</v>
          </cell>
          <cell r="L247">
            <v>375</v>
          </cell>
          <cell r="M247">
            <v>61</v>
          </cell>
          <cell r="N247">
            <v>16.266666666666666</v>
          </cell>
          <cell r="O247">
            <v>385</v>
          </cell>
          <cell r="P247">
            <v>89</v>
          </cell>
          <cell r="Q247">
            <v>23.116883116883116</v>
          </cell>
        </row>
        <row r="248">
          <cell r="B248">
            <v>7052</v>
          </cell>
          <cell r="C248" t="str">
            <v>Laurea DM270</v>
          </cell>
          <cell r="D248" t="str">
            <v>SI</v>
          </cell>
          <cell r="E248" t="str">
            <v>MARKETING E COMUNICAZIONE D'AZIENDA (D.M.270/04)</v>
          </cell>
          <cell r="F248">
            <v>854</v>
          </cell>
          <cell r="G248">
            <v>0</v>
          </cell>
          <cell r="H248">
            <v>0</v>
          </cell>
          <cell r="I248">
            <v>1007</v>
          </cell>
          <cell r="J248">
            <v>97</v>
          </cell>
          <cell r="K248">
            <v>9.632571996027806</v>
          </cell>
          <cell r="L248">
            <v>1069</v>
          </cell>
          <cell r="M248">
            <v>219</v>
          </cell>
          <cell r="N248">
            <v>20.48643592142189</v>
          </cell>
          <cell r="O248">
            <v>1142</v>
          </cell>
          <cell r="P248">
            <v>320</v>
          </cell>
          <cell r="Q248">
            <v>28.021015761821367</v>
          </cell>
        </row>
        <row r="249">
          <cell r="B249">
            <v>1009</v>
          </cell>
          <cell r="C249" t="str">
            <v>Laurea DM509</v>
          </cell>
          <cell r="D249" t="str">
            <v>NO</v>
          </cell>
          <cell r="E249" t="str">
            <v>ECONOMIA AZIENDALE</v>
          </cell>
          <cell r="F249">
            <v>575</v>
          </cell>
          <cell r="G249">
            <v>575</v>
          </cell>
          <cell r="H249">
            <v>100</v>
          </cell>
          <cell r="I249">
            <v>390</v>
          </cell>
          <cell r="J249">
            <v>390</v>
          </cell>
          <cell r="K249">
            <v>100</v>
          </cell>
          <cell r="L249">
            <v>248</v>
          </cell>
          <cell r="M249">
            <v>248</v>
          </cell>
          <cell r="N249">
            <v>100</v>
          </cell>
          <cell r="O249">
            <v>117</v>
          </cell>
          <cell r="P249">
            <v>117</v>
          </cell>
          <cell r="Q249">
            <v>100</v>
          </cell>
        </row>
        <row r="250">
          <cell r="B250">
            <v>1010</v>
          </cell>
          <cell r="C250" t="str">
            <v>Laurea DM509</v>
          </cell>
          <cell r="D250" t="str">
            <v>NO</v>
          </cell>
          <cell r="E250" t="str">
            <v>ECONOMIA AZIENDALE (BRINDISI)</v>
          </cell>
          <cell r="F250">
            <v>155</v>
          </cell>
          <cell r="G250">
            <v>154</v>
          </cell>
          <cell r="H250">
            <v>99.35483870967742</v>
          </cell>
          <cell r="I250">
            <v>94</v>
          </cell>
          <cell r="J250">
            <v>94</v>
          </cell>
          <cell r="K250">
            <v>100</v>
          </cell>
          <cell r="L250">
            <v>62</v>
          </cell>
          <cell r="M250">
            <v>62</v>
          </cell>
          <cell r="N250">
            <v>100</v>
          </cell>
          <cell r="O250">
            <v>29</v>
          </cell>
          <cell r="P250">
            <v>29</v>
          </cell>
          <cell r="Q250">
            <v>100</v>
          </cell>
        </row>
        <row r="251">
          <cell r="B251">
            <v>1106</v>
          </cell>
          <cell r="C251" t="str">
            <v>Laurea DM509</v>
          </cell>
          <cell r="D251" t="str">
            <v>NO</v>
          </cell>
          <cell r="E251" t="str">
            <v>MARKETING E COMUNICAZIONE</v>
          </cell>
          <cell r="F251">
            <v>373</v>
          </cell>
          <cell r="G251">
            <v>372</v>
          </cell>
          <cell r="H251">
            <v>99.73190348525469</v>
          </cell>
          <cell r="I251">
            <v>232</v>
          </cell>
          <cell r="J251">
            <v>232</v>
          </cell>
          <cell r="K251">
            <v>100</v>
          </cell>
          <cell r="L251">
            <v>162</v>
          </cell>
          <cell r="M251">
            <v>160</v>
          </cell>
          <cell r="N251">
            <v>98.76543209876543</v>
          </cell>
          <cell r="O251">
            <v>89</v>
          </cell>
          <cell r="P251">
            <v>89</v>
          </cell>
          <cell r="Q251">
            <v>100</v>
          </cell>
        </row>
        <row r="252">
          <cell r="B252">
            <v>8053</v>
          </cell>
          <cell r="C252" t="str">
            <v>Laurea magistrale DM270</v>
          </cell>
          <cell r="D252" t="str">
            <v>SI</v>
          </cell>
          <cell r="E252" t="str">
            <v>CONSULENZA PROFESSIONALE PER LE AZIENDE (D.M.270/04)</v>
          </cell>
          <cell r="F252">
            <v>279</v>
          </cell>
          <cell r="G252">
            <v>46</v>
          </cell>
          <cell r="H252">
            <v>16.48745519713262</v>
          </cell>
          <cell r="I252">
            <v>274</v>
          </cell>
          <cell r="J252">
            <v>61</v>
          </cell>
          <cell r="K252">
            <v>22.26277372262774</v>
          </cell>
          <cell r="L252">
            <v>269</v>
          </cell>
          <cell r="M252">
            <v>63</v>
          </cell>
          <cell r="N252">
            <v>23.42007434944238</v>
          </cell>
          <cell r="O252">
            <v>251</v>
          </cell>
          <cell r="P252">
            <v>56</v>
          </cell>
          <cell r="Q252">
            <v>22.31075697211155</v>
          </cell>
        </row>
        <row r="253">
          <cell r="B253">
            <v>8058</v>
          </cell>
          <cell r="C253" t="str">
            <v>Laurea magistrale DM270</v>
          </cell>
          <cell r="D253" t="str">
            <v>NO</v>
          </cell>
          <cell r="E253" t="str">
            <v>ECONOMIA DEGLI INTERMEDIARI E DEI MERCATI FINANZIARI (D.M.270/04)</v>
          </cell>
          <cell r="F253">
            <v>103</v>
          </cell>
          <cell r="G253">
            <v>0</v>
          </cell>
          <cell r="H253">
            <v>0</v>
          </cell>
          <cell r="I253">
            <v>104</v>
          </cell>
          <cell r="J253">
            <v>14</v>
          </cell>
          <cell r="K253">
            <v>13.461538461538462</v>
          </cell>
          <cell r="L253">
            <v>61</v>
          </cell>
          <cell r="M253">
            <v>27</v>
          </cell>
          <cell r="N253">
            <v>44.26229508196721</v>
          </cell>
          <cell r="O253">
            <v>21</v>
          </cell>
          <cell r="P253">
            <v>21</v>
          </cell>
          <cell r="Q253">
            <v>100</v>
          </cell>
        </row>
        <row r="254">
          <cell r="B254">
            <v>8967</v>
          </cell>
          <cell r="C254" t="str">
            <v>Laurea magistrale DM270</v>
          </cell>
          <cell r="D254" t="str">
            <v>NO</v>
          </cell>
          <cell r="E254" t="str">
            <v>ECONOMIA E GESTIONE DELLE AZIENDE E DEI SERVIZI TURISTICI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16</v>
          </cell>
          <cell r="M254">
            <v>0</v>
          </cell>
          <cell r="N254">
            <v>0</v>
          </cell>
          <cell r="O254">
            <v>35</v>
          </cell>
          <cell r="P254">
            <v>0</v>
          </cell>
          <cell r="Q254">
            <v>0</v>
          </cell>
        </row>
        <row r="255">
          <cell r="B255">
            <v>8055</v>
          </cell>
          <cell r="C255" t="str">
            <v>Laurea magistrale DM270</v>
          </cell>
          <cell r="D255" t="str">
            <v>SI</v>
          </cell>
          <cell r="E255" t="str">
            <v>ECONOMIA E MANAGEMENT (D.M.270/04)</v>
          </cell>
          <cell r="F255">
            <v>360</v>
          </cell>
          <cell r="G255">
            <v>47</v>
          </cell>
          <cell r="H255">
            <v>13.055555555555557</v>
          </cell>
          <cell r="I255">
            <v>321</v>
          </cell>
          <cell r="J255">
            <v>54</v>
          </cell>
          <cell r="K255">
            <v>16.822429906542055</v>
          </cell>
          <cell r="L255">
            <v>299</v>
          </cell>
          <cell r="M255">
            <v>64</v>
          </cell>
          <cell r="N255">
            <v>21.40468227424749</v>
          </cell>
          <cell r="O255">
            <v>343</v>
          </cell>
          <cell r="P255">
            <v>80</v>
          </cell>
          <cell r="Q255">
            <v>23.323615160349853</v>
          </cell>
        </row>
        <row r="256">
          <cell r="B256">
            <v>8056</v>
          </cell>
          <cell r="C256" t="str">
            <v>Laurea magistrale DM270</v>
          </cell>
          <cell r="D256" t="str">
            <v>SI</v>
          </cell>
          <cell r="E256" t="str">
            <v>MARKETING (D.M.270/04)</v>
          </cell>
          <cell r="F256">
            <v>211</v>
          </cell>
          <cell r="G256">
            <v>25</v>
          </cell>
          <cell r="H256">
            <v>11.848341232227488</v>
          </cell>
          <cell r="I256">
            <v>182</v>
          </cell>
          <cell r="J256">
            <v>41</v>
          </cell>
          <cell r="K256">
            <v>22.52747252747253</v>
          </cell>
          <cell r="L256">
            <v>171</v>
          </cell>
          <cell r="M256">
            <v>42</v>
          </cell>
          <cell r="N256">
            <v>24.561403508771928</v>
          </cell>
          <cell r="O256">
            <v>140</v>
          </cell>
          <cell r="P256">
            <v>25</v>
          </cell>
          <cell r="Q256">
            <v>17.857142857142858</v>
          </cell>
        </row>
        <row r="257">
          <cell r="B257">
            <v>5056</v>
          </cell>
          <cell r="C257" t="str">
            <v>Laurea specialistica DM509</v>
          </cell>
          <cell r="D257" t="str">
            <v>NO</v>
          </cell>
          <cell r="E257" t="str">
            <v>AMMINISTRAZIONE E CONSULENZA AZIENDALE</v>
          </cell>
          <cell r="F257">
            <v>3</v>
          </cell>
          <cell r="G257">
            <v>3</v>
          </cell>
          <cell r="H257">
            <v>100</v>
          </cell>
          <cell r="I257">
            <v>1</v>
          </cell>
          <cell r="J257">
            <v>1</v>
          </cell>
          <cell r="K257">
            <v>100</v>
          </cell>
          <cell r="L257">
            <v>1</v>
          </cell>
          <cell r="M257">
            <v>1</v>
          </cell>
          <cell r="N257">
            <v>100</v>
          </cell>
          <cell r="O257">
            <v>0</v>
          </cell>
          <cell r="P257">
            <v>0</v>
          </cell>
          <cell r="Q257">
            <v>0</v>
          </cell>
        </row>
        <row r="258">
          <cell r="B258">
            <v>5011</v>
          </cell>
          <cell r="C258" t="str">
            <v>Laurea specialistica DM509</v>
          </cell>
          <cell r="D258" t="str">
            <v>NO</v>
          </cell>
          <cell r="E258" t="str">
            <v>CONSULENZA PROFESSIONALE PER LE AZIENDE</v>
          </cell>
          <cell r="F258">
            <v>55</v>
          </cell>
          <cell r="G258">
            <v>55</v>
          </cell>
          <cell r="H258">
            <v>100</v>
          </cell>
          <cell r="I258">
            <v>27</v>
          </cell>
          <cell r="J258">
            <v>27</v>
          </cell>
          <cell r="K258">
            <v>100</v>
          </cell>
          <cell r="L258">
            <v>17</v>
          </cell>
          <cell r="M258">
            <v>16</v>
          </cell>
          <cell r="N258">
            <v>94.11764705882352</v>
          </cell>
          <cell r="O258">
            <v>14</v>
          </cell>
          <cell r="P258">
            <v>14</v>
          </cell>
          <cell r="Q258">
            <v>100</v>
          </cell>
        </row>
        <row r="259">
          <cell r="B259">
            <v>5013</v>
          </cell>
          <cell r="C259" t="str">
            <v>Laurea specialistica DM509</v>
          </cell>
          <cell r="D259" t="str">
            <v>NO</v>
          </cell>
          <cell r="E259" t="str">
            <v>ECONOMIA E MANAGEMENT</v>
          </cell>
          <cell r="F259">
            <v>42</v>
          </cell>
          <cell r="G259">
            <v>41</v>
          </cell>
          <cell r="H259">
            <v>97.61904761904762</v>
          </cell>
          <cell r="I259">
            <v>22</v>
          </cell>
          <cell r="J259">
            <v>22</v>
          </cell>
          <cell r="K259">
            <v>100</v>
          </cell>
          <cell r="L259">
            <v>10</v>
          </cell>
          <cell r="M259">
            <v>10</v>
          </cell>
          <cell r="N259">
            <v>100</v>
          </cell>
          <cell r="O259">
            <v>5</v>
          </cell>
          <cell r="P259">
            <v>5</v>
          </cell>
          <cell r="Q259">
            <v>100</v>
          </cell>
        </row>
        <row r="260">
          <cell r="B260">
            <v>5015</v>
          </cell>
          <cell r="C260" t="str">
            <v>Laurea specialistica DM509</v>
          </cell>
          <cell r="D260" t="str">
            <v>NO</v>
          </cell>
          <cell r="E260" t="str">
            <v>MARKETING</v>
          </cell>
          <cell r="F260">
            <v>34</v>
          </cell>
          <cell r="G260">
            <v>34</v>
          </cell>
          <cell r="H260">
            <v>100</v>
          </cell>
          <cell r="I260">
            <v>17</v>
          </cell>
          <cell r="J260">
            <v>17</v>
          </cell>
          <cell r="K260">
            <v>100</v>
          </cell>
          <cell r="L260">
            <v>8</v>
          </cell>
          <cell r="M260">
            <v>8</v>
          </cell>
          <cell r="N260">
            <v>100</v>
          </cell>
          <cell r="O260">
            <v>4</v>
          </cell>
          <cell r="P260">
            <v>4</v>
          </cell>
          <cell r="Q260">
            <v>100</v>
          </cell>
        </row>
      </sheetData>
      <sheetData sheetId="8">
        <row r="3">
          <cell r="F3" t="str">
            <v>CLASSI DI VOTO DI LAUREA</v>
          </cell>
          <cell r="J3" t="str">
            <v>CLASSI DI VOTO DI LAUREA</v>
          </cell>
          <cell r="N3" t="str">
            <v>CLASSI DI VOTO DI LAUREA</v>
          </cell>
        </row>
        <row r="4">
          <cell r="B4" t="str">
            <v>COD. ESSE3</v>
          </cell>
          <cell r="C4" t="str">
            <v>TIPO CORSO</v>
          </cell>
          <cell r="D4" t="str">
            <v>in Off 2015-16</v>
          </cell>
          <cell r="E4" t="str">
            <v>CORSO DI STUDIO</v>
          </cell>
          <cell r="F4" t="str">
            <v>Minore di 100</v>
          </cell>
          <cell r="G4" t="str">
            <v>da 100 a 109</v>
          </cell>
          <cell r="H4" t="str">
            <v>110 e 100 e lode</v>
          </cell>
          <cell r="I4" t="str">
            <v>TOT</v>
          </cell>
          <cell r="J4" t="str">
            <v>Minore di 100</v>
          </cell>
          <cell r="K4" t="str">
            <v>da 100 a 109</v>
          </cell>
          <cell r="L4" t="str">
            <v>110 e 100 e lode</v>
          </cell>
          <cell r="M4" t="str">
            <v>TOT</v>
          </cell>
          <cell r="N4" t="str">
            <v>Minore di 100</v>
          </cell>
          <cell r="O4" t="str">
            <v>da 100 a 109</v>
          </cell>
          <cell r="P4" t="str">
            <v>110 e 100 e lode</v>
          </cell>
          <cell r="Q4" t="str">
            <v>TOT</v>
          </cell>
        </row>
        <row r="5">
          <cell r="B5">
            <v>7742</v>
          </cell>
          <cell r="C5" t="str">
            <v>Laurea DM270</v>
          </cell>
          <cell r="D5" t="str">
            <v>SI</v>
          </cell>
          <cell r="E5" t="str">
            <v>SCIENZE BIOLOGICHE (D.M.270/04)</v>
          </cell>
          <cell r="F5">
            <v>17</v>
          </cell>
          <cell r="G5">
            <v>27</v>
          </cell>
          <cell r="H5">
            <v>15</v>
          </cell>
          <cell r="I5">
            <v>59</v>
          </cell>
          <cell r="J5">
            <v>13</v>
          </cell>
          <cell r="K5">
            <v>31</v>
          </cell>
          <cell r="L5">
            <v>8</v>
          </cell>
          <cell r="M5">
            <v>52</v>
          </cell>
          <cell r="N5">
            <v>37</v>
          </cell>
          <cell r="O5">
            <v>46</v>
          </cell>
          <cell r="P5">
            <v>18</v>
          </cell>
          <cell r="Q5">
            <v>101</v>
          </cell>
        </row>
        <row r="6">
          <cell r="B6">
            <v>7750</v>
          </cell>
          <cell r="C6" t="str">
            <v>Laurea DM270</v>
          </cell>
          <cell r="D6" t="str">
            <v>SI</v>
          </cell>
          <cell r="E6" t="str">
            <v>SCIENZE DELLA NATURA (D.M.270/04)</v>
          </cell>
          <cell r="F6">
            <v>1</v>
          </cell>
          <cell r="G6">
            <v>4</v>
          </cell>
          <cell r="H6">
            <v>2</v>
          </cell>
          <cell r="I6">
            <v>7</v>
          </cell>
          <cell r="J6">
            <v>1</v>
          </cell>
          <cell r="K6">
            <v>3</v>
          </cell>
          <cell r="L6">
            <v>5</v>
          </cell>
          <cell r="M6">
            <v>9</v>
          </cell>
          <cell r="N6">
            <v>0</v>
          </cell>
          <cell r="O6">
            <v>2</v>
          </cell>
          <cell r="P6">
            <v>2</v>
          </cell>
          <cell r="Q6">
            <v>4</v>
          </cell>
        </row>
        <row r="7">
          <cell r="B7">
            <v>1103</v>
          </cell>
          <cell r="C7" t="str">
            <v>Laurea DM509</v>
          </cell>
          <cell r="D7" t="str">
            <v>NO</v>
          </cell>
          <cell r="E7" t="str">
            <v>BIOLOGIA AMBIENTALE</v>
          </cell>
          <cell r="F7">
            <v>6</v>
          </cell>
          <cell r="G7">
            <v>4</v>
          </cell>
          <cell r="H7">
            <v>0</v>
          </cell>
          <cell r="I7">
            <v>10</v>
          </cell>
          <cell r="J7">
            <v>3</v>
          </cell>
          <cell r="K7">
            <v>4</v>
          </cell>
          <cell r="L7">
            <v>0</v>
          </cell>
          <cell r="M7">
            <v>7</v>
          </cell>
          <cell r="N7">
            <v>5</v>
          </cell>
          <cell r="O7">
            <v>1</v>
          </cell>
          <cell r="P7">
            <v>0</v>
          </cell>
          <cell r="Q7">
            <v>6</v>
          </cell>
        </row>
        <row r="8">
          <cell r="B8">
            <v>1048</v>
          </cell>
          <cell r="C8" t="str">
            <v>Laurea DM509</v>
          </cell>
          <cell r="D8" t="str">
            <v>NO</v>
          </cell>
          <cell r="E8" t="str">
            <v>BIOLOGIA CELLULARE E MOLECOLARE</v>
          </cell>
          <cell r="F8">
            <v>14</v>
          </cell>
          <cell r="G8">
            <v>6</v>
          </cell>
          <cell r="H8">
            <v>0</v>
          </cell>
          <cell r="I8">
            <v>20</v>
          </cell>
          <cell r="J8">
            <v>15</v>
          </cell>
          <cell r="K8">
            <v>4</v>
          </cell>
          <cell r="L8">
            <v>2</v>
          </cell>
          <cell r="M8">
            <v>21</v>
          </cell>
          <cell r="N8">
            <v>4</v>
          </cell>
          <cell r="O8">
            <v>0</v>
          </cell>
          <cell r="P8">
            <v>0</v>
          </cell>
          <cell r="Q8">
            <v>4</v>
          </cell>
        </row>
        <row r="9">
          <cell r="B9">
            <v>1050</v>
          </cell>
          <cell r="C9" t="str">
            <v>Laurea DM509</v>
          </cell>
          <cell r="D9" t="str">
            <v>NO</v>
          </cell>
          <cell r="E9" t="str">
            <v>CONSERVAZIONE E RECUPERO DEI BENI NATURALI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1060</v>
          </cell>
          <cell r="C10" t="str">
            <v>Laurea DM509</v>
          </cell>
          <cell r="D10" t="str">
            <v>NO</v>
          </cell>
          <cell r="E10" t="str">
            <v>SCIENZE BIOSANITARIE</v>
          </cell>
          <cell r="F10">
            <v>20</v>
          </cell>
          <cell r="G10">
            <v>12</v>
          </cell>
          <cell r="H10">
            <v>0</v>
          </cell>
          <cell r="I10">
            <v>32</v>
          </cell>
          <cell r="J10">
            <v>16</v>
          </cell>
          <cell r="K10">
            <v>12</v>
          </cell>
          <cell r="L10">
            <v>0</v>
          </cell>
          <cell r="M10">
            <v>28</v>
          </cell>
          <cell r="N10">
            <v>14</v>
          </cell>
          <cell r="O10">
            <v>4</v>
          </cell>
          <cell r="P10">
            <v>0</v>
          </cell>
          <cell r="Q10">
            <v>18</v>
          </cell>
        </row>
        <row r="11">
          <cell r="B11">
            <v>1062</v>
          </cell>
          <cell r="C11" t="str">
            <v>Laurea DM509</v>
          </cell>
          <cell r="D11" t="str">
            <v>NO</v>
          </cell>
          <cell r="E11" t="str">
            <v>SCIENZE NATURALI</v>
          </cell>
          <cell r="F11">
            <v>1</v>
          </cell>
          <cell r="G11">
            <v>1</v>
          </cell>
          <cell r="H11">
            <v>0</v>
          </cell>
          <cell r="I11">
            <v>2</v>
          </cell>
          <cell r="J11">
            <v>2</v>
          </cell>
          <cell r="K11">
            <v>1</v>
          </cell>
          <cell r="L11">
            <v>1</v>
          </cell>
          <cell r="M11">
            <v>4</v>
          </cell>
          <cell r="N11">
            <v>2</v>
          </cell>
          <cell r="O11">
            <v>1</v>
          </cell>
          <cell r="P11">
            <v>0</v>
          </cell>
          <cell r="Q11">
            <v>3</v>
          </cell>
        </row>
        <row r="12">
          <cell r="B12">
            <v>8747</v>
          </cell>
          <cell r="C12" t="str">
            <v>Laurea magistrale DM270</v>
          </cell>
          <cell r="D12" t="str">
            <v>SI</v>
          </cell>
          <cell r="E12" t="str">
            <v>BIOLOGIA AMBIENTALE (D.M.270/04)</v>
          </cell>
          <cell r="F12">
            <v>0</v>
          </cell>
          <cell r="G12">
            <v>3</v>
          </cell>
          <cell r="H12">
            <v>8</v>
          </cell>
          <cell r="I12">
            <v>11</v>
          </cell>
          <cell r="J12">
            <v>0</v>
          </cell>
          <cell r="K12">
            <v>2</v>
          </cell>
          <cell r="L12">
            <v>8</v>
          </cell>
          <cell r="M12">
            <v>10</v>
          </cell>
          <cell r="N12">
            <v>0</v>
          </cell>
          <cell r="O12">
            <v>2</v>
          </cell>
          <cell r="P12">
            <v>4</v>
          </cell>
          <cell r="Q12">
            <v>6</v>
          </cell>
        </row>
        <row r="13">
          <cell r="B13">
            <v>8746</v>
          </cell>
          <cell r="C13" t="str">
            <v>Laurea magistrale DM270</v>
          </cell>
          <cell r="D13" t="str">
            <v>SI</v>
          </cell>
          <cell r="E13" t="str">
            <v>SCIENZE DELLA NATURA (D.M. 270/04)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2</v>
          </cell>
          <cell r="K13">
            <v>2</v>
          </cell>
          <cell r="L13">
            <v>8</v>
          </cell>
          <cell r="M13">
            <v>12</v>
          </cell>
          <cell r="N13">
            <v>1</v>
          </cell>
          <cell r="O13">
            <v>2</v>
          </cell>
          <cell r="P13">
            <v>3</v>
          </cell>
          <cell r="Q13">
            <v>6</v>
          </cell>
        </row>
        <row r="14">
          <cell r="B14">
            <v>7598</v>
          </cell>
          <cell r="C14" t="str">
            <v>Laurea DM270</v>
          </cell>
          <cell r="D14" t="str">
            <v>SI</v>
          </cell>
          <cell r="E14" t="str">
            <v>BIOTECNOLOGIE MEDICHE E FARMACEUTICHE (D.M.270/04)</v>
          </cell>
          <cell r="F14">
            <v>5</v>
          </cell>
          <cell r="G14">
            <v>14</v>
          </cell>
          <cell r="H14">
            <v>3</v>
          </cell>
          <cell r="I14">
            <v>22</v>
          </cell>
          <cell r="J14">
            <v>21</v>
          </cell>
          <cell r="K14">
            <v>14</v>
          </cell>
          <cell r="L14">
            <v>7</v>
          </cell>
          <cell r="M14">
            <v>42</v>
          </cell>
          <cell r="N14">
            <v>20</v>
          </cell>
          <cell r="O14">
            <v>12</v>
          </cell>
          <cell r="P14">
            <v>6</v>
          </cell>
          <cell r="Q14">
            <v>38</v>
          </cell>
        </row>
        <row r="15">
          <cell r="B15">
            <v>7599</v>
          </cell>
          <cell r="C15" t="str">
            <v>Laurea DM270</v>
          </cell>
          <cell r="D15" t="str">
            <v>NO</v>
          </cell>
          <cell r="E15" t="str">
            <v>BIOTECNOLOGIE PER L'INNOVAZIONE DI PROCESSI E DI PRODOTTI (D.M.270/04)</v>
          </cell>
          <cell r="F15">
            <v>5</v>
          </cell>
          <cell r="G15">
            <v>9</v>
          </cell>
          <cell r="H15">
            <v>1</v>
          </cell>
          <cell r="I15">
            <v>15</v>
          </cell>
          <cell r="J15">
            <v>6</v>
          </cell>
          <cell r="K15">
            <v>8</v>
          </cell>
          <cell r="L15">
            <v>3</v>
          </cell>
          <cell r="M15">
            <v>17</v>
          </cell>
          <cell r="N15">
            <v>7</v>
          </cell>
          <cell r="O15">
            <v>3</v>
          </cell>
          <cell r="P15">
            <v>0</v>
          </cell>
          <cell r="Q15">
            <v>10</v>
          </cell>
        </row>
        <row r="16">
          <cell r="B16">
            <v>1041</v>
          </cell>
          <cell r="C16" t="str">
            <v>Laurea DM509</v>
          </cell>
          <cell r="D16" t="str">
            <v>NO</v>
          </cell>
          <cell r="E16" t="str">
            <v>BIOTECNOLOGIE PER LE PRODUZIONI AGRICOLE ED ALIMENTARI</v>
          </cell>
          <cell r="F16">
            <v>3</v>
          </cell>
          <cell r="G16">
            <v>1</v>
          </cell>
          <cell r="H16">
            <v>0</v>
          </cell>
          <cell r="I16">
            <v>4</v>
          </cell>
          <cell r="J16">
            <v>3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  <cell r="O16">
            <v>1</v>
          </cell>
          <cell r="P16">
            <v>0</v>
          </cell>
          <cell r="Q16">
            <v>1</v>
          </cell>
        </row>
        <row r="17">
          <cell r="B17">
            <v>1040</v>
          </cell>
          <cell r="C17" t="str">
            <v>Laurea DM509</v>
          </cell>
          <cell r="D17" t="str">
            <v>NO</v>
          </cell>
          <cell r="E17" t="str">
            <v>BIOTECNOLOGIE PER L'INNOVAZIONE DI PROCESSI E DI PRODOTTI</v>
          </cell>
          <cell r="F17">
            <v>7</v>
          </cell>
          <cell r="G17">
            <v>1</v>
          </cell>
          <cell r="H17">
            <v>0</v>
          </cell>
          <cell r="I17">
            <v>8</v>
          </cell>
          <cell r="J17">
            <v>4</v>
          </cell>
          <cell r="K17">
            <v>1</v>
          </cell>
          <cell r="L17">
            <v>0</v>
          </cell>
          <cell r="M17">
            <v>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1042</v>
          </cell>
          <cell r="C18" t="str">
            <v>Laurea DM509</v>
          </cell>
          <cell r="D18" t="str">
            <v>NO</v>
          </cell>
          <cell r="E18" t="str">
            <v>BIOTECNOLOGIE SANITARIE E FARMACEUTICHE</v>
          </cell>
          <cell r="F18">
            <v>4</v>
          </cell>
          <cell r="G18">
            <v>7</v>
          </cell>
          <cell r="H18">
            <v>0</v>
          </cell>
          <cell r="I18">
            <v>11</v>
          </cell>
          <cell r="J18">
            <v>2</v>
          </cell>
          <cell r="K18">
            <v>2</v>
          </cell>
          <cell r="L18">
            <v>0</v>
          </cell>
          <cell r="M18">
            <v>4</v>
          </cell>
          <cell r="N18">
            <v>1</v>
          </cell>
          <cell r="O18">
            <v>0</v>
          </cell>
          <cell r="P18">
            <v>2</v>
          </cell>
          <cell r="Q18">
            <v>3</v>
          </cell>
        </row>
        <row r="19">
          <cell r="B19">
            <v>8748</v>
          </cell>
          <cell r="C19" t="str">
            <v>Laurea magistrale DM270</v>
          </cell>
          <cell r="D19" t="str">
            <v>SI</v>
          </cell>
          <cell r="E19" t="str">
            <v>BIOLOGIA CELLULARE E MOLECOLARE (D.M.270/04)</v>
          </cell>
          <cell r="F19">
            <v>0</v>
          </cell>
          <cell r="G19">
            <v>10</v>
          </cell>
          <cell r="H19">
            <v>18</v>
          </cell>
          <cell r="I19">
            <v>28</v>
          </cell>
          <cell r="J19">
            <v>1</v>
          </cell>
          <cell r="K19">
            <v>5</v>
          </cell>
          <cell r="L19">
            <v>21</v>
          </cell>
          <cell r="M19">
            <v>27</v>
          </cell>
          <cell r="N19">
            <v>1</v>
          </cell>
          <cell r="O19">
            <v>3</v>
          </cell>
          <cell r="P19">
            <v>21</v>
          </cell>
          <cell r="Q19">
            <v>25</v>
          </cell>
        </row>
        <row r="20">
          <cell r="B20">
            <v>8583</v>
          </cell>
          <cell r="C20" t="str">
            <v>Laurea magistrale DM270</v>
          </cell>
          <cell r="D20" t="str">
            <v>SI</v>
          </cell>
          <cell r="E20" t="str">
            <v>BIOTECNOLOGIE INDUSTRIALI ED AMBIENTALI (D.M.270/04)</v>
          </cell>
          <cell r="F20">
            <v>2</v>
          </cell>
          <cell r="G20">
            <v>3</v>
          </cell>
          <cell r="H20">
            <v>11</v>
          </cell>
          <cell r="I20">
            <v>16</v>
          </cell>
          <cell r="J20">
            <v>0</v>
          </cell>
          <cell r="K20">
            <v>0</v>
          </cell>
          <cell r="L20">
            <v>8</v>
          </cell>
          <cell r="M20">
            <v>8</v>
          </cell>
          <cell r="N20">
            <v>0</v>
          </cell>
          <cell r="O20">
            <v>3</v>
          </cell>
          <cell r="P20">
            <v>11</v>
          </cell>
          <cell r="Q20">
            <v>14</v>
          </cell>
        </row>
        <row r="21">
          <cell r="B21">
            <v>8584</v>
          </cell>
          <cell r="C21" t="str">
            <v>Laurea magistrale DM270</v>
          </cell>
          <cell r="D21" t="str">
            <v>SI</v>
          </cell>
          <cell r="E21" t="str">
            <v>BIOTECNOLOGIE MEDICHE E MEDICINA MOLECOLARE (D.M.270/04)</v>
          </cell>
          <cell r="F21">
            <v>1</v>
          </cell>
          <cell r="G21">
            <v>4</v>
          </cell>
          <cell r="H21">
            <v>39</v>
          </cell>
          <cell r="I21">
            <v>44</v>
          </cell>
          <cell r="J21">
            <v>0</v>
          </cell>
          <cell r="K21">
            <v>3</v>
          </cell>
          <cell r="L21">
            <v>37</v>
          </cell>
          <cell r="M21">
            <v>40</v>
          </cell>
          <cell r="N21">
            <v>0</v>
          </cell>
          <cell r="O21">
            <v>6</v>
          </cell>
          <cell r="P21">
            <v>21</v>
          </cell>
          <cell r="Q21">
            <v>27</v>
          </cell>
        </row>
        <row r="22">
          <cell r="B22">
            <v>8749</v>
          </cell>
          <cell r="C22" t="str">
            <v>Laurea magistrale DM270</v>
          </cell>
          <cell r="D22" t="str">
            <v>SI</v>
          </cell>
          <cell r="E22" t="str">
            <v>SCIENZE BIOSANITARIE (D.M.270/04)</v>
          </cell>
          <cell r="F22">
            <v>2</v>
          </cell>
          <cell r="G22">
            <v>26</v>
          </cell>
          <cell r="H22">
            <v>29</v>
          </cell>
          <cell r="I22">
            <v>57</v>
          </cell>
          <cell r="J22">
            <v>1</v>
          </cell>
          <cell r="K22">
            <v>22</v>
          </cell>
          <cell r="L22">
            <v>40</v>
          </cell>
          <cell r="M22">
            <v>63</v>
          </cell>
          <cell r="N22">
            <v>1</v>
          </cell>
          <cell r="O22">
            <v>20</v>
          </cell>
          <cell r="P22">
            <v>30</v>
          </cell>
          <cell r="Q22">
            <v>51</v>
          </cell>
        </row>
        <row r="23">
          <cell r="B23">
            <v>5003</v>
          </cell>
          <cell r="C23" t="str">
            <v>Laurea specialistica DM509</v>
          </cell>
          <cell r="D23" t="str">
            <v>NO</v>
          </cell>
          <cell r="E23" t="str">
            <v>BIOLOGIA CELLULARE E MOLECOLARE</v>
          </cell>
          <cell r="F23">
            <v>2</v>
          </cell>
          <cell r="G23">
            <v>0</v>
          </cell>
          <cell r="H23">
            <v>2</v>
          </cell>
          <cell r="I23">
            <v>4</v>
          </cell>
          <cell r="J23">
            <v>1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B24">
            <v>5036</v>
          </cell>
          <cell r="C24" t="str">
            <v>Laurea specialistica DM509</v>
          </cell>
          <cell r="D24" t="str">
            <v>NO</v>
          </cell>
          <cell r="E24" t="str">
            <v>BIOTECNOLOGIE MEDICHE E MEDICINA MOLECOLARE</v>
          </cell>
          <cell r="F24">
            <v>0</v>
          </cell>
          <cell r="G24">
            <v>1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>
            <v>5002</v>
          </cell>
          <cell r="C25" t="str">
            <v>Laurea specialistica DM509</v>
          </cell>
          <cell r="D25" t="str">
            <v>NO</v>
          </cell>
          <cell r="E25" t="str">
            <v>SCIENZE BIOSANITARIE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>
            <v>7743</v>
          </cell>
          <cell r="C26" t="str">
            <v>Laurea DM270</v>
          </cell>
          <cell r="D26" t="str">
            <v>SI</v>
          </cell>
          <cell r="E26" t="str">
            <v>CHIMICA (D.M.270/04)</v>
          </cell>
          <cell r="F26">
            <v>1</v>
          </cell>
          <cell r="G26">
            <v>6</v>
          </cell>
          <cell r="H26">
            <v>2</v>
          </cell>
          <cell r="I26">
            <v>9</v>
          </cell>
          <cell r="J26">
            <v>7</v>
          </cell>
          <cell r="K26">
            <v>8</v>
          </cell>
          <cell r="L26">
            <v>3</v>
          </cell>
          <cell r="M26">
            <v>18</v>
          </cell>
          <cell r="N26">
            <v>11</v>
          </cell>
          <cell r="O26">
            <v>7</v>
          </cell>
          <cell r="P26">
            <v>2</v>
          </cell>
          <cell r="Q26">
            <v>20</v>
          </cell>
        </row>
        <row r="27">
          <cell r="B27">
            <v>7893</v>
          </cell>
          <cell r="C27" t="str">
            <v>Laurea DM270</v>
          </cell>
          <cell r="D27" t="str">
            <v>SI</v>
          </cell>
          <cell r="E27" t="str">
            <v>SCIENZE AMBIENTALI (D.M.270/04)</v>
          </cell>
          <cell r="F27">
            <v>1</v>
          </cell>
          <cell r="G27">
            <v>4</v>
          </cell>
          <cell r="H27">
            <v>0</v>
          </cell>
          <cell r="I27">
            <v>5</v>
          </cell>
          <cell r="J27">
            <v>2</v>
          </cell>
          <cell r="K27">
            <v>2</v>
          </cell>
          <cell r="L27">
            <v>4</v>
          </cell>
          <cell r="M27">
            <v>8</v>
          </cell>
          <cell r="N27">
            <v>3</v>
          </cell>
          <cell r="O27">
            <v>5</v>
          </cell>
          <cell r="P27">
            <v>2</v>
          </cell>
          <cell r="Q27">
            <v>10</v>
          </cell>
        </row>
        <row r="28">
          <cell r="B28">
            <v>1049</v>
          </cell>
          <cell r="C28" t="str">
            <v>Laurea DM509</v>
          </cell>
          <cell r="D28" t="str">
            <v>NO</v>
          </cell>
          <cell r="E28" t="str">
            <v>CHIMICA</v>
          </cell>
          <cell r="F28">
            <v>10</v>
          </cell>
          <cell r="G28">
            <v>6</v>
          </cell>
          <cell r="H28">
            <v>2</v>
          </cell>
          <cell r="I28">
            <v>18</v>
          </cell>
          <cell r="J28">
            <v>7</v>
          </cell>
          <cell r="K28">
            <v>2</v>
          </cell>
          <cell r="L28">
            <v>0</v>
          </cell>
          <cell r="M28">
            <v>9</v>
          </cell>
          <cell r="N28">
            <v>3</v>
          </cell>
          <cell r="O28">
            <v>2</v>
          </cell>
          <cell r="P28">
            <v>0</v>
          </cell>
          <cell r="Q28">
            <v>5</v>
          </cell>
        </row>
        <row r="29">
          <cell r="B29">
            <v>1053</v>
          </cell>
          <cell r="C29" t="str">
            <v>Laurea DM509</v>
          </cell>
          <cell r="D29" t="str">
            <v>NO</v>
          </cell>
          <cell r="E29" t="str">
            <v>GESTIONE DELLE RISORSE DEL MARE E DELLE COSTE (TARANTO)</v>
          </cell>
          <cell r="F29">
            <v>0</v>
          </cell>
          <cell r="G29">
            <v>2</v>
          </cell>
          <cell r="H29">
            <v>0</v>
          </cell>
          <cell r="I29">
            <v>2</v>
          </cell>
          <cell r="J29">
            <v>3</v>
          </cell>
          <cell r="K29">
            <v>1</v>
          </cell>
          <cell r="L29">
            <v>0</v>
          </cell>
          <cell r="M29">
            <v>4</v>
          </cell>
          <cell r="N29">
            <v>1</v>
          </cell>
          <cell r="O29">
            <v>0</v>
          </cell>
          <cell r="P29">
            <v>0</v>
          </cell>
          <cell r="Q29">
            <v>1</v>
          </cell>
        </row>
        <row r="30">
          <cell r="B30">
            <v>1059</v>
          </cell>
          <cell r="C30" t="str">
            <v>Laurea DM509</v>
          </cell>
          <cell r="D30" t="str">
            <v>NO</v>
          </cell>
          <cell r="E30" t="str">
            <v>SCIENZE AMBIENTALI  (TARANTO)</v>
          </cell>
          <cell r="F30">
            <v>0</v>
          </cell>
          <cell r="G30">
            <v>2</v>
          </cell>
          <cell r="H30">
            <v>0</v>
          </cell>
          <cell r="I30">
            <v>2</v>
          </cell>
          <cell r="J30">
            <v>4</v>
          </cell>
          <cell r="K30">
            <v>0</v>
          </cell>
          <cell r="L30">
            <v>0</v>
          </cell>
          <cell r="M30">
            <v>4</v>
          </cell>
          <cell r="N30">
            <v>0</v>
          </cell>
          <cell r="O30">
            <v>1</v>
          </cell>
          <cell r="P30">
            <v>0</v>
          </cell>
          <cell r="Q30">
            <v>1</v>
          </cell>
        </row>
        <row r="31">
          <cell r="B31">
            <v>1063</v>
          </cell>
          <cell r="C31" t="str">
            <v>Laurea DM509</v>
          </cell>
          <cell r="D31" t="str">
            <v>NO</v>
          </cell>
          <cell r="E31" t="str">
            <v>TECNOLOGIE CHIMICHE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B32">
            <v>8750</v>
          </cell>
          <cell r="C32" t="str">
            <v>Laurea magistrale DM270</v>
          </cell>
          <cell r="D32" t="str">
            <v>SI</v>
          </cell>
          <cell r="E32" t="str">
            <v>SCIENZA E TECNOLOGIA DEI MATERIALI (D.M.270/04)</v>
          </cell>
          <cell r="F32">
            <v>0</v>
          </cell>
          <cell r="G32">
            <v>0</v>
          </cell>
          <cell r="H32">
            <v>8</v>
          </cell>
          <cell r="I32">
            <v>8</v>
          </cell>
          <cell r="J32">
            <v>0</v>
          </cell>
          <cell r="K32">
            <v>0</v>
          </cell>
          <cell r="L32">
            <v>9</v>
          </cell>
          <cell r="M32">
            <v>9</v>
          </cell>
          <cell r="N32">
            <v>0</v>
          </cell>
          <cell r="O32">
            <v>1</v>
          </cell>
          <cell r="P32">
            <v>2</v>
          </cell>
          <cell r="Q32">
            <v>3</v>
          </cell>
        </row>
        <row r="33">
          <cell r="B33">
            <v>8752</v>
          </cell>
          <cell r="C33" t="str">
            <v>Laurea magistrale DM270</v>
          </cell>
          <cell r="D33" t="str">
            <v>SI</v>
          </cell>
          <cell r="E33" t="str">
            <v>SCIENZE CHIMICHE (D.M.270/04)</v>
          </cell>
          <cell r="F33">
            <v>0</v>
          </cell>
          <cell r="G33">
            <v>0</v>
          </cell>
          <cell r="H33">
            <v>18</v>
          </cell>
          <cell r="I33">
            <v>18</v>
          </cell>
          <cell r="J33">
            <v>0</v>
          </cell>
          <cell r="K33">
            <v>3</v>
          </cell>
          <cell r="L33">
            <v>23</v>
          </cell>
          <cell r="M33">
            <v>26</v>
          </cell>
          <cell r="N33">
            <v>1</v>
          </cell>
          <cell r="O33">
            <v>5</v>
          </cell>
          <cell r="P33">
            <v>15</v>
          </cell>
          <cell r="Q33">
            <v>21</v>
          </cell>
        </row>
        <row r="34">
          <cell r="B34">
            <v>5047</v>
          </cell>
          <cell r="C34" t="str">
            <v>Laurea specialistica DM509</v>
          </cell>
          <cell r="D34" t="str">
            <v>NO</v>
          </cell>
          <cell r="E34" t="str">
            <v>SCIENZE E TECNOLOGIE CHIMICHE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>
            <v>1017</v>
          </cell>
          <cell r="C35" t="str">
            <v>Laurea ciclo unico 5 anni DM509</v>
          </cell>
          <cell r="D35" t="str">
            <v>NO</v>
          </cell>
          <cell r="E35" t="str">
            <v>CHIMICA E TECNOLOGIA FARMACEUTICHE</v>
          </cell>
          <cell r="F35">
            <v>25</v>
          </cell>
          <cell r="G35">
            <v>19</v>
          </cell>
          <cell r="H35">
            <v>11</v>
          </cell>
          <cell r="I35">
            <v>55</v>
          </cell>
          <cell r="J35">
            <v>18</v>
          </cell>
          <cell r="K35">
            <v>14</v>
          </cell>
          <cell r="L35">
            <v>8</v>
          </cell>
          <cell r="M35">
            <v>40</v>
          </cell>
          <cell r="N35">
            <v>14</v>
          </cell>
          <cell r="O35">
            <v>9</v>
          </cell>
          <cell r="P35">
            <v>2</v>
          </cell>
          <cell r="Q35">
            <v>25</v>
          </cell>
        </row>
        <row r="36">
          <cell r="B36">
            <v>1018</v>
          </cell>
          <cell r="C36" t="str">
            <v>Laurea ciclo unico 5 anni DM509</v>
          </cell>
          <cell r="D36" t="str">
            <v>NO</v>
          </cell>
          <cell r="E36" t="str">
            <v>FARMACIA</v>
          </cell>
          <cell r="F36">
            <v>71</v>
          </cell>
          <cell r="G36">
            <v>47</v>
          </cell>
          <cell r="H36">
            <v>37</v>
          </cell>
          <cell r="I36">
            <v>155</v>
          </cell>
          <cell r="J36">
            <v>65</v>
          </cell>
          <cell r="K36">
            <v>23</v>
          </cell>
          <cell r="L36">
            <v>9</v>
          </cell>
          <cell r="M36">
            <v>97</v>
          </cell>
          <cell r="N36">
            <v>35</v>
          </cell>
          <cell r="O36">
            <v>15</v>
          </cell>
          <cell r="P36">
            <v>2</v>
          </cell>
          <cell r="Q36">
            <v>52</v>
          </cell>
        </row>
        <row r="37">
          <cell r="B37">
            <v>7172</v>
          </cell>
          <cell r="C37" t="str">
            <v>Laurea DM270</v>
          </cell>
          <cell r="D37" t="str">
            <v>NO</v>
          </cell>
          <cell r="E37" t="str">
            <v>INFORMAZIONE SCIENTIFICA SUL FARMACO (D.M.270/04)</v>
          </cell>
          <cell r="F37">
            <v>1</v>
          </cell>
          <cell r="G37">
            <v>1</v>
          </cell>
          <cell r="H37">
            <v>0</v>
          </cell>
          <cell r="I37">
            <v>2</v>
          </cell>
          <cell r="J37">
            <v>8</v>
          </cell>
          <cell r="K37">
            <v>1</v>
          </cell>
          <cell r="L37">
            <v>0</v>
          </cell>
          <cell r="M37">
            <v>9</v>
          </cell>
          <cell r="N37">
            <v>4</v>
          </cell>
          <cell r="O37">
            <v>2</v>
          </cell>
          <cell r="P37">
            <v>0</v>
          </cell>
          <cell r="Q37">
            <v>6</v>
          </cell>
        </row>
        <row r="38">
          <cell r="B38">
            <v>7173</v>
          </cell>
          <cell r="C38" t="str">
            <v>Laurea DM270</v>
          </cell>
          <cell r="D38" t="str">
            <v>NO</v>
          </cell>
          <cell r="E38" t="str">
            <v>TECNICHE ERBORISTICHE (D.M.270/04)</v>
          </cell>
          <cell r="F38">
            <v>2</v>
          </cell>
          <cell r="G38">
            <v>2</v>
          </cell>
          <cell r="H38">
            <v>1</v>
          </cell>
          <cell r="I38">
            <v>5</v>
          </cell>
          <cell r="J38">
            <v>3</v>
          </cell>
          <cell r="K38">
            <v>5</v>
          </cell>
          <cell r="L38">
            <v>2</v>
          </cell>
          <cell r="M38">
            <v>10</v>
          </cell>
          <cell r="N38">
            <v>8</v>
          </cell>
          <cell r="O38">
            <v>5</v>
          </cell>
          <cell r="P38">
            <v>2</v>
          </cell>
          <cell r="Q38">
            <v>15</v>
          </cell>
        </row>
        <row r="39">
          <cell r="B39">
            <v>1015</v>
          </cell>
          <cell r="C39" t="str">
            <v>Laurea DM509</v>
          </cell>
          <cell r="D39" t="str">
            <v>NO</v>
          </cell>
          <cell r="E39" t="str">
            <v>INFORMAZIONE SCIENTIFICA SUL FARMACO</v>
          </cell>
          <cell r="F39">
            <v>12</v>
          </cell>
          <cell r="G39">
            <v>2</v>
          </cell>
          <cell r="H39">
            <v>2</v>
          </cell>
          <cell r="I39">
            <v>16</v>
          </cell>
          <cell r="J39">
            <v>5</v>
          </cell>
          <cell r="K39">
            <v>0</v>
          </cell>
          <cell r="L39">
            <v>0</v>
          </cell>
          <cell r="M39">
            <v>5</v>
          </cell>
          <cell r="N39">
            <v>4</v>
          </cell>
          <cell r="O39">
            <v>0</v>
          </cell>
          <cell r="P39">
            <v>0</v>
          </cell>
          <cell r="Q39">
            <v>4</v>
          </cell>
        </row>
        <row r="40">
          <cell r="B40">
            <v>1016</v>
          </cell>
          <cell r="C40" t="str">
            <v>Laurea DM509</v>
          </cell>
          <cell r="D40" t="str">
            <v>NO</v>
          </cell>
          <cell r="E40" t="str">
            <v>TECNICHE ERBORISTICHE</v>
          </cell>
          <cell r="F40">
            <v>6</v>
          </cell>
          <cell r="G40">
            <v>0</v>
          </cell>
          <cell r="H40">
            <v>1</v>
          </cell>
          <cell r="I40">
            <v>7</v>
          </cell>
          <cell r="J40">
            <v>3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0</v>
          </cell>
          <cell r="P40">
            <v>0</v>
          </cell>
          <cell r="Q40">
            <v>1</v>
          </cell>
        </row>
        <row r="41">
          <cell r="B41">
            <v>8172</v>
          </cell>
          <cell r="C41" t="str">
            <v>Laurea magistrale ciclo unico 5 anni DM270</v>
          </cell>
          <cell r="D41" t="str">
            <v>SI</v>
          </cell>
          <cell r="E41" t="str">
            <v>CHIMICA E TECNOLOGIA FARMACEUTICHE  (D.M.270/04)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</v>
          </cell>
          <cell r="L41">
            <v>5</v>
          </cell>
          <cell r="M41">
            <v>8</v>
          </cell>
          <cell r="N41">
            <v>1</v>
          </cell>
          <cell r="O41">
            <v>9</v>
          </cell>
          <cell r="P41">
            <v>6</v>
          </cell>
          <cell r="Q41">
            <v>16</v>
          </cell>
        </row>
        <row r="42">
          <cell r="B42">
            <v>8173</v>
          </cell>
          <cell r="C42" t="str">
            <v>Laurea magistrale ciclo unico 5 anni DM270</v>
          </cell>
          <cell r="D42" t="str">
            <v>SI</v>
          </cell>
          <cell r="E42" t="str">
            <v>FARMACIA (D.M.270/04)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7</v>
          </cell>
          <cell r="K42">
            <v>15</v>
          </cell>
          <cell r="L42">
            <v>13</v>
          </cell>
          <cell r="M42">
            <v>35</v>
          </cell>
          <cell r="N42">
            <v>17</v>
          </cell>
          <cell r="O42">
            <v>34</v>
          </cell>
          <cell r="P42">
            <v>31</v>
          </cell>
          <cell r="Q42">
            <v>82</v>
          </cell>
        </row>
        <row r="43">
          <cell r="B43">
            <v>7313</v>
          </cell>
          <cell r="C43" t="str">
            <v>Laurea DM270</v>
          </cell>
          <cell r="D43" t="str">
            <v>SI</v>
          </cell>
          <cell r="E43" t="str">
            <v>FILOSOFIA (D.M.270/04)</v>
          </cell>
          <cell r="F43">
            <v>0</v>
          </cell>
          <cell r="G43">
            <v>18</v>
          </cell>
          <cell r="H43">
            <v>36</v>
          </cell>
          <cell r="I43">
            <v>54</v>
          </cell>
          <cell r="J43">
            <v>1</v>
          </cell>
          <cell r="K43">
            <v>18</v>
          </cell>
          <cell r="L43">
            <v>31</v>
          </cell>
          <cell r="M43">
            <v>50</v>
          </cell>
          <cell r="N43">
            <v>3</v>
          </cell>
          <cell r="O43">
            <v>14</v>
          </cell>
          <cell r="P43">
            <v>24</v>
          </cell>
          <cell r="Q43">
            <v>41</v>
          </cell>
        </row>
        <row r="44">
          <cell r="B44">
            <v>7315</v>
          </cell>
          <cell r="C44" t="str">
            <v>Laurea DM270</v>
          </cell>
          <cell r="D44" t="str">
            <v>SI</v>
          </cell>
          <cell r="E44" t="str">
            <v>STORIA E SCIENZE SOCIALI (D.M.270/04)</v>
          </cell>
          <cell r="F44">
            <v>0</v>
          </cell>
          <cell r="G44">
            <v>8</v>
          </cell>
          <cell r="H44">
            <v>10</v>
          </cell>
          <cell r="I44">
            <v>18</v>
          </cell>
          <cell r="J44">
            <v>2</v>
          </cell>
          <cell r="K44">
            <v>11</v>
          </cell>
          <cell r="L44">
            <v>17</v>
          </cell>
          <cell r="M44">
            <v>30</v>
          </cell>
          <cell r="N44">
            <v>2</v>
          </cell>
          <cell r="O44">
            <v>8</v>
          </cell>
          <cell r="P44">
            <v>8</v>
          </cell>
          <cell r="Q44">
            <v>18</v>
          </cell>
        </row>
        <row r="45">
          <cell r="B45">
            <v>1021</v>
          </cell>
          <cell r="C45" t="str">
            <v>Laurea DM509</v>
          </cell>
          <cell r="D45" t="str">
            <v>NO</v>
          </cell>
          <cell r="E45" t="str">
            <v>FILOSOFIA</v>
          </cell>
          <cell r="F45">
            <v>0</v>
          </cell>
          <cell r="G45">
            <v>6</v>
          </cell>
          <cell r="H45">
            <v>5</v>
          </cell>
          <cell r="I45">
            <v>11</v>
          </cell>
          <cell r="J45">
            <v>0</v>
          </cell>
          <cell r="K45">
            <v>2</v>
          </cell>
          <cell r="L45">
            <v>2</v>
          </cell>
          <cell r="M45">
            <v>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B46">
            <v>1024</v>
          </cell>
          <cell r="C46" t="str">
            <v>Laurea DM509</v>
          </cell>
          <cell r="D46" t="str">
            <v>NO</v>
          </cell>
          <cell r="E46" t="str">
            <v>SCIENZE STORICHE E SOCIALI</v>
          </cell>
          <cell r="F46">
            <v>0</v>
          </cell>
          <cell r="G46">
            <v>3</v>
          </cell>
          <cell r="H46">
            <v>4</v>
          </cell>
          <cell r="I46">
            <v>7</v>
          </cell>
          <cell r="J46">
            <v>0</v>
          </cell>
          <cell r="K46">
            <v>3</v>
          </cell>
          <cell r="L46">
            <v>1</v>
          </cell>
          <cell r="M46">
            <v>4</v>
          </cell>
          <cell r="N46">
            <v>0</v>
          </cell>
          <cell r="O46">
            <v>0</v>
          </cell>
          <cell r="P46">
            <v>2</v>
          </cell>
          <cell r="Q46">
            <v>2</v>
          </cell>
        </row>
        <row r="47">
          <cell r="B47">
            <v>8313</v>
          </cell>
          <cell r="C47" t="str">
            <v>Laurea magistrale DM270</v>
          </cell>
          <cell r="D47" t="str">
            <v>NO</v>
          </cell>
          <cell r="E47" t="str">
            <v>BENI ARCHIVISTICI E LIBRARI (D.M.270/04)</v>
          </cell>
          <cell r="F47">
            <v>0</v>
          </cell>
          <cell r="G47">
            <v>0</v>
          </cell>
          <cell r="H47">
            <v>16</v>
          </cell>
          <cell r="I47">
            <v>16</v>
          </cell>
          <cell r="J47">
            <v>0</v>
          </cell>
          <cell r="K47">
            <v>3</v>
          </cell>
          <cell r="L47">
            <v>13</v>
          </cell>
          <cell r="M47">
            <v>16</v>
          </cell>
          <cell r="N47">
            <v>0</v>
          </cell>
          <cell r="O47">
            <v>2</v>
          </cell>
          <cell r="P47">
            <v>6</v>
          </cell>
          <cell r="Q47">
            <v>8</v>
          </cell>
        </row>
        <row r="48">
          <cell r="B48">
            <v>8317</v>
          </cell>
          <cell r="C48" t="str">
            <v>Laurea magistrale DM270</v>
          </cell>
          <cell r="D48" t="str">
            <v>SI</v>
          </cell>
          <cell r="E48" t="str">
            <v>SCIENZE FILOSOFICHE (D.M.270/04)</v>
          </cell>
          <cell r="F48">
            <v>0</v>
          </cell>
          <cell r="G48">
            <v>1</v>
          </cell>
          <cell r="H48">
            <v>50</v>
          </cell>
          <cell r="I48">
            <v>51</v>
          </cell>
          <cell r="J48">
            <v>0</v>
          </cell>
          <cell r="K48">
            <v>0</v>
          </cell>
          <cell r="L48">
            <v>45</v>
          </cell>
          <cell r="M48">
            <v>45</v>
          </cell>
          <cell r="N48">
            <v>0</v>
          </cell>
          <cell r="O48">
            <v>1</v>
          </cell>
          <cell r="P48">
            <v>36</v>
          </cell>
          <cell r="Q48">
            <v>37</v>
          </cell>
        </row>
        <row r="49">
          <cell r="B49">
            <v>8318</v>
          </cell>
          <cell r="C49" t="str">
            <v>Laurea magistrale DM270</v>
          </cell>
          <cell r="D49" t="str">
            <v>NO</v>
          </cell>
          <cell r="E49" t="str">
            <v>SCIENZE STORICHE (D.M.270/04)</v>
          </cell>
          <cell r="F49">
            <v>1</v>
          </cell>
          <cell r="G49">
            <v>1</v>
          </cell>
          <cell r="H49">
            <v>7</v>
          </cell>
          <cell r="I49">
            <v>9</v>
          </cell>
          <cell r="J49">
            <v>0</v>
          </cell>
          <cell r="K49">
            <v>4</v>
          </cell>
          <cell r="L49">
            <v>16</v>
          </cell>
          <cell r="M49">
            <v>20</v>
          </cell>
          <cell r="N49">
            <v>0</v>
          </cell>
          <cell r="O49">
            <v>3</v>
          </cell>
          <cell r="P49">
            <v>13</v>
          </cell>
          <cell r="Q49">
            <v>16</v>
          </cell>
        </row>
        <row r="50">
          <cell r="B50">
            <v>8013</v>
          </cell>
          <cell r="C50" t="str">
            <v>Laurea magistrale DM270</v>
          </cell>
          <cell r="D50" t="str">
            <v>SI</v>
          </cell>
          <cell r="E50" t="str">
            <v>SCIENZE STORICHE E DELLA DOCUMENTAZIONE STORICA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>
            <v>5024</v>
          </cell>
          <cell r="C51" t="str">
            <v>Laurea specialistica DM509</v>
          </cell>
          <cell r="D51" t="str">
            <v>NO</v>
          </cell>
          <cell r="E51" t="str">
            <v>FILOSOFIA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  <cell r="Q51">
            <v>1</v>
          </cell>
        </row>
        <row r="52">
          <cell r="B52">
            <v>5053</v>
          </cell>
          <cell r="C52" t="str">
            <v>Laurea specialistica DM509</v>
          </cell>
          <cell r="D52" t="str">
            <v>NO</v>
          </cell>
          <cell r="E52" t="str">
            <v>STORIA E SOCIETA'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>
            <v>7744</v>
          </cell>
          <cell r="C53" t="str">
            <v>Laurea DM270</v>
          </cell>
          <cell r="D53" t="str">
            <v>SI</v>
          </cell>
          <cell r="E53" t="str">
            <v>FISICA (D.M.270/04)</v>
          </cell>
          <cell r="F53">
            <v>1</v>
          </cell>
          <cell r="G53">
            <v>7</v>
          </cell>
          <cell r="H53">
            <v>11</v>
          </cell>
          <cell r="I53">
            <v>19</v>
          </cell>
          <cell r="J53">
            <v>2</v>
          </cell>
          <cell r="K53">
            <v>9</v>
          </cell>
          <cell r="L53">
            <v>5</v>
          </cell>
          <cell r="M53">
            <v>16</v>
          </cell>
          <cell r="N53">
            <v>5</v>
          </cell>
          <cell r="O53">
            <v>25</v>
          </cell>
          <cell r="P53">
            <v>12</v>
          </cell>
          <cell r="Q53">
            <v>42</v>
          </cell>
        </row>
        <row r="54">
          <cell r="B54">
            <v>7745</v>
          </cell>
          <cell r="C54" t="str">
            <v>Laurea DM270</v>
          </cell>
          <cell r="D54" t="str">
            <v>SI</v>
          </cell>
          <cell r="E54" t="str">
            <v>SCIENZA DEI MATERIALI (D.M.270/04)</v>
          </cell>
          <cell r="F54">
            <v>0</v>
          </cell>
          <cell r="G54">
            <v>2</v>
          </cell>
          <cell r="H54">
            <v>4</v>
          </cell>
          <cell r="I54">
            <v>6</v>
          </cell>
          <cell r="J54">
            <v>0</v>
          </cell>
          <cell r="K54">
            <v>1</v>
          </cell>
          <cell r="L54">
            <v>8</v>
          </cell>
          <cell r="M54">
            <v>9</v>
          </cell>
          <cell r="N54">
            <v>0</v>
          </cell>
          <cell r="O54">
            <v>3</v>
          </cell>
          <cell r="P54">
            <v>2</v>
          </cell>
          <cell r="Q54">
            <v>5</v>
          </cell>
        </row>
        <row r="55">
          <cell r="B55">
            <v>1051</v>
          </cell>
          <cell r="C55" t="str">
            <v>Laurea DM509</v>
          </cell>
          <cell r="D55" t="str">
            <v>NO</v>
          </cell>
          <cell r="E55" t="str">
            <v>FISICA</v>
          </cell>
          <cell r="F55">
            <v>3</v>
          </cell>
          <cell r="G55">
            <v>2</v>
          </cell>
          <cell r="H55">
            <v>1</v>
          </cell>
          <cell r="I55">
            <v>6</v>
          </cell>
          <cell r="J55">
            <v>2</v>
          </cell>
          <cell r="K55">
            <v>1</v>
          </cell>
          <cell r="L55">
            <v>1</v>
          </cell>
          <cell r="M55">
            <v>4</v>
          </cell>
          <cell r="N55">
            <v>2</v>
          </cell>
          <cell r="O55">
            <v>1</v>
          </cell>
          <cell r="P55">
            <v>0</v>
          </cell>
          <cell r="Q55">
            <v>3</v>
          </cell>
        </row>
        <row r="56">
          <cell r="B56">
            <v>1057</v>
          </cell>
          <cell r="C56" t="str">
            <v>Laurea DM509</v>
          </cell>
          <cell r="D56" t="str">
            <v>NO</v>
          </cell>
          <cell r="E56" t="str">
            <v>SCIENZA DEI MATERIALI</v>
          </cell>
          <cell r="F56">
            <v>2</v>
          </cell>
          <cell r="G56">
            <v>7</v>
          </cell>
          <cell r="H56">
            <v>1</v>
          </cell>
          <cell r="I56">
            <v>10</v>
          </cell>
          <cell r="J56">
            <v>0</v>
          </cell>
          <cell r="K56">
            <v>5</v>
          </cell>
          <cell r="L56">
            <v>0</v>
          </cell>
          <cell r="M56">
            <v>5</v>
          </cell>
          <cell r="N56">
            <v>1</v>
          </cell>
          <cell r="O56">
            <v>4</v>
          </cell>
          <cell r="P56">
            <v>0</v>
          </cell>
          <cell r="Q56">
            <v>5</v>
          </cell>
        </row>
        <row r="57">
          <cell r="B57">
            <v>8743</v>
          </cell>
          <cell r="C57" t="str">
            <v>Laurea magistrale DM270</v>
          </cell>
          <cell r="D57" t="str">
            <v>SI</v>
          </cell>
          <cell r="E57" t="str">
            <v>FISICA (D.M.270/04)</v>
          </cell>
          <cell r="F57">
            <v>0</v>
          </cell>
          <cell r="G57">
            <v>3</v>
          </cell>
          <cell r="H57">
            <v>20</v>
          </cell>
          <cell r="I57">
            <v>23</v>
          </cell>
          <cell r="J57">
            <v>0</v>
          </cell>
          <cell r="K57">
            <v>4</v>
          </cell>
          <cell r="L57">
            <v>13</v>
          </cell>
          <cell r="M57">
            <v>17</v>
          </cell>
          <cell r="N57">
            <v>0</v>
          </cell>
          <cell r="O57">
            <v>4</v>
          </cell>
          <cell r="P57">
            <v>23</v>
          </cell>
          <cell r="Q57">
            <v>27</v>
          </cell>
        </row>
        <row r="58">
          <cell r="B58">
            <v>7222</v>
          </cell>
          <cell r="C58" t="str">
            <v>Laurea DM270</v>
          </cell>
          <cell r="D58" t="str">
            <v>SI</v>
          </cell>
          <cell r="E58" t="str">
            <v>SCIENZE DEI SERVIZI GIURIDICI (D.M.270/04)</v>
          </cell>
          <cell r="F58">
            <v>3</v>
          </cell>
          <cell r="G58">
            <v>1</v>
          </cell>
          <cell r="H58">
            <v>1</v>
          </cell>
          <cell r="I58">
            <v>5</v>
          </cell>
          <cell r="J58">
            <v>12</v>
          </cell>
          <cell r="K58">
            <v>10</v>
          </cell>
          <cell r="L58">
            <v>2</v>
          </cell>
          <cell r="M58">
            <v>24</v>
          </cell>
          <cell r="N58">
            <v>17</v>
          </cell>
          <cell r="O58">
            <v>8</v>
          </cell>
          <cell r="P58">
            <v>1</v>
          </cell>
          <cell r="Q58">
            <v>26</v>
          </cell>
        </row>
        <row r="59">
          <cell r="B59">
            <v>7223</v>
          </cell>
          <cell r="C59" t="str">
            <v>Laurea DM270</v>
          </cell>
          <cell r="D59" t="str">
            <v>SI</v>
          </cell>
          <cell r="E59" t="str">
            <v>SCIENZE DEI SERVIZI GIURIDICI D'IMPRESA (D.M.270/04)</v>
          </cell>
          <cell r="F59">
            <v>2</v>
          </cell>
          <cell r="G59">
            <v>0</v>
          </cell>
          <cell r="H59">
            <v>0</v>
          </cell>
          <cell r="I59">
            <v>2</v>
          </cell>
          <cell r="J59">
            <v>8</v>
          </cell>
          <cell r="K59">
            <v>3</v>
          </cell>
          <cell r="L59">
            <v>1</v>
          </cell>
          <cell r="M59">
            <v>12</v>
          </cell>
          <cell r="N59">
            <v>11</v>
          </cell>
          <cell r="O59">
            <v>3</v>
          </cell>
          <cell r="P59">
            <v>0</v>
          </cell>
          <cell r="Q59">
            <v>14</v>
          </cell>
        </row>
        <row r="60">
          <cell r="B60">
            <v>1019</v>
          </cell>
          <cell r="C60" t="str">
            <v>Laurea DM509</v>
          </cell>
          <cell r="D60" t="str">
            <v>NO</v>
          </cell>
          <cell r="E60" t="str">
            <v>SCIENZE GIURIDICHE</v>
          </cell>
          <cell r="F60">
            <v>15</v>
          </cell>
          <cell r="G60">
            <v>5</v>
          </cell>
          <cell r="H60">
            <v>1</v>
          </cell>
          <cell r="I60">
            <v>21</v>
          </cell>
          <cell r="J60">
            <v>8</v>
          </cell>
          <cell r="K60">
            <v>3</v>
          </cell>
          <cell r="L60">
            <v>1</v>
          </cell>
          <cell r="M60">
            <v>12</v>
          </cell>
          <cell r="N60">
            <v>7</v>
          </cell>
          <cell r="O60">
            <v>2</v>
          </cell>
          <cell r="P60">
            <v>1</v>
          </cell>
          <cell r="Q60">
            <v>10</v>
          </cell>
        </row>
        <row r="61">
          <cell r="B61">
            <v>1088</v>
          </cell>
          <cell r="C61" t="str">
            <v>Laurea DM509</v>
          </cell>
          <cell r="D61" t="str">
            <v>NO</v>
          </cell>
          <cell r="E61" t="str">
            <v>SCIENZE GIURIDICHE D'IMPRESA</v>
          </cell>
          <cell r="F61">
            <v>5</v>
          </cell>
          <cell r="G61">
            <v>3</v>
          </cell>
          <cell r="H61">
            <v>0</v>
          </cell>
          <cell r="I61">
            <v>8</v>
          </cell>
          <cell r="J61">
            <v>4</v>
          </cell>
          <cell r="K61">
            <v>1</v>
          </cell>
          <cell r="L61">
            <v>0</v>
          </cell>
          <cell r="M61">
            <v>5</v>
          </cell>
          <cell r="N61">
            <v>2</v>
          </cell>
          <cell r="O61">
            <v>0</v>
          </cell>
          <cell r="P61">
            <v>0</v>
          </cell>
          <cell r="Q61">
            <v>2</v>
          </cell>
        </row>
        <row r="62">
          <cell r="B62">
            <v>6001</v>
          </cell>
          <cell r="C62" t="str">
            <v>Laurea magistrale ciclo unico 5 anni DM270</v>
          </cell>
          <cell r="D62" t="str">
            <v>SI</v>
          </cell>
          <cell r="E62" t="str">
            <v>GIURISPRUDENZA</v>
          </cell>
          <cell r="F62">
            <v>85</v>
          </cell>
          <cell r="G62">
            <v>202</v>
          </cell>
          <cell r="H62">
            <v>196</v>
          </cell>
          <cell r="I62">
            <v>483</v>
          </cell>
          <cell r="J62">
            <v>107</v>
          </cell>
          <cell r="K62">
            <v>204</v>
          </cell>
          <cell r="L62">
            <v>186</v>
          </cell>
          <cell r="M62">
            <v>497</v>
          </cell>
          <cell r="N62">
            <v>113</v>
          </cell>
          <cell r="O62">
            <v>168</v>
          </cell>
          <cell r="P62">
            <v>163</v>
          </cell>
          <cell r="Q62">
            <v>444</v>
          </cell>
        </row>
        <row r="63">
          <cell r="B63">
            <v>6002</v>
          </cell>
          <cell r="C63" t="str">
            <v>Laurea magistrale ciclo unico 5 anni DM270</v>
          </cell>
          <cell r="D63" t="str">
            <v>SI</v>
          </cell>
          <cell r="E63" t="str">
            <v>GIURISPRUDENZA (già Giurisprudenza d'impresa)</v>
          </cell>
          <cell r="F63">
            <v>10</v>
          </cell>
          <cell r="G63">
            <v>16</v>
          </cell>
          <cell r="H63">
            <v>23</v>
          </cell>
          <cell r="I63">
            <v>49</v>
          </cell>
          <cell r="J63">
            <v>14</v>
          </cell>
          <cell r="K63">
            <v>19</v>
          </cell>
          <cell r="L63">
            <v>13</v>
          </cell>
          <cell r="M63">
            <v>46</v>
          </cell>
          <cell r="N63">
            <v>13</v>
          </cell>
          <cell r="O63">
            <v>23</v>
          </cell>
          <cell r="P63">
            <v>14</v>
          </cell>
          <cell r="Q63">
            <v>50</v>
          </cell>
        </row>
        <row r="64">
          <cell r="B64">
            <v>7746</v>
          </cell>
          <cell r="C64" t="str">
            <v>Laurea DM270</v>
          </cell>
          <cell r="D64" t="str">
            <v>SI</v>
          </cell>
          <cell r="E64" t="str">
            <v>INFORMATICA (D.M.270/04)</v>
          </cell>
          <cell r="F64">
            <v>9</v>
          </cell>
          <cell r="G64">
            <v>17</v>
          </cell>
          <cell r="H64">
            <v>5</v>
          </cell>
          <cell r="I64">
            <v>31</v>
          </cell>
          <cell r="J64">
            <v>16</v>
          </cell>
          <cell r="K64">
            <v>32</v>
          </cell>
          <cell r="L64">
            <v>8</v>
          </cell>
          <cell r="M64">
            <v>56</v>
          </cell>
          <cell r="N64">
            <v>22</v>
          </cell>
          <cell r="O64">
            <v>21</v>
          </cell>
          <cell r="P64">
            <v>13</v>
          </cell>
          <cell r="Q64">
            <v>56</v>
          </cell>
        </row>
        <row r="65">
          <cell r="B65">
            <v>7912</v>
          </cell>
          <cell r="C65" t="str">
            <v>Laurea DM270</v>
          </cell>
          <cell r="D65" t="str">
            <v>NO</v>
          </cell>
          <cell r="E65" t="str">
            <v>INFORMATICA (D.M.270/04) - BRINDISI</v>
          </cell>
          <cell r="F65">
            <v>6</v>
          </cell>
          <cell r="G65">
            <v>4</v>
          </cell>
          <cell r="H65">
            <v>1</v>
          </cell>
          <cell r="I65">
            <v>11</v>
          </cell>
          <cell r="J65">
            <v>6</v>
          </cell>
          <cell r="K65">
            <v>9</v>
          </cell>
          <cell r="L65">
            <v>1</v>
          </cell>
          <cell r="M65">
            <v>16</v>
          </cell>
          <cell r="N65">
            <v>2</v>
          </cell>
          <cell r="O65">
            <v>8</v>
          </cell>
          <cell r="P65">
            <v>2</v>
          </cell>
          <cell r="Q65">
            <v>12</v>
          </cell>
        </row>
        <row r="66">
          <cell r="B66">
            <v>7748</v>
          </cell>
          <cell r="C66" t="str">
            <v>Laurea DM270</v>
          </cell>
          <cell r="D66" t="str">
            <v>NO</v>
          </cell>
          <cell r="E66" t="str">
            <v>INFORMATICA E COMUNICAZIONE DIGITALE (D.M.270/04)</v>
          </cell>
          <cell r="F66">
            <v>6</v>
          </cell>
          <cell r="G66">
            <v>7</v>
          </cell>
          <cell r="H66">
            <v>7</v>
          </cell>
          <cell r="I66">
            <v>20</v>
          </cell>
          <cell r="J66">
            <v>11</v>
          </cell>
          <cell r="K66">
            <v>28</v>
          </cell>
          <cell r="L66">
            <v>5</v>
          </cell>
          <cell r="M66">
            <v>44</v>
          </cell>
          <cell r="N66">
            <v>11</v>
          </cell>
          <cell r="O66">
            <v>26</v>
          </cell>
          <cell r="P66">
            <v>8</v>
          </cell>
          <cell r="Q66">
            <v>45</v>
          </cell>
        </row>
        <row r="67">
          <cell r="B67">
            <v>7892</v>
          </cell>
          <cell r="C67" t="str">
            <v>Laurea DM270</v>
          </cell>
          <cell r="D67" t="str">
            <v>SI</v>
          </cell>
          <cell r="E67" t="str">
            <v>INFORMATICA E COMUNICAZIONE DIGITALE (D.M.270/04) - TARANTO</v>
          </cell>
          <cell r="F67">
            <v>0</v>
          </cell>
          <cell r="G67">
            <v>8</v>
          </cell>
          <cell r="H67">
            <v>1</v>
          </cell>
          <cell r="I67">
            <v>9</v>
          </cell>
          <cell r="J67">
            <v>3</v>
          </cell>
          <cell r="K67">
            <v>6</v>
          </cell>
          <cell r="L67">
            <v>2</v>
          </cell>
          <cell r="M67">
            <v>11</v>
          </cell>
          <cell r="N67">
            <v>6</v>
          </cell>
          <cell r="O67">
            <v>7</v>
          </cell>
          <cell r="P67">
            <v>5</v>
          </cell>
          <cell r="Q67">
            <v>18</v>
          </cell>
        </row>
        <row r="68">
          <cell r="B68">
            <v>7749</v>
          </cell>
          <cell r="C68" t="str">
            <v>Laurea DM270</v>
          </cell>
          <cell r="D68" t="str">
            <v>SI</v>
          </cell>
          <cell r="E68" t="str">
            <v>INFORMATICA E TECNOLOGIE PER LA PRODUZIONE DEL SOFTWARE (D.M.270/04)</v>
          </cell>
          <cell r="F68">
            <v>9</v>
          </cell>
          <cell r="G68">
            <v>16</v>
          </cell>
          <cell r="H68">
            <v>9</v>
          </cell>
          <cell r="I68">
            <v>34</v>
          </cell>
          <cell r="J68">
            <v>16</v>
          </cell>
          <cell r="K68">
            <v>14</v>
          </cell>
          <cell r="L68">
            <v>4</v>
          </cell>
          <cell r="M68">
            <v>34</v>
          </cell>
          <cell r="N68">
            <v>21</v>
          </cell>
          <cell r="O68">
            <v>21</v>
          </cell>
          <cell r="P68">
            <v>11</v>
          </cell>
          <cell r="Q68">
            <v>53</v>
          </cell>
        </row>
        <row r="69">
          <cell r="B69">
            <v>1054</v>
          </cell>
          <cell r="C69" t="str">
            <v>Laurea DM509</v>
          </cell>
          <cell r="D69" t="str">
            <v>NO</v>
          </cell>
          <cell r="E69" t="str">
            <v>INFORMATICA</v>
          </cell>
          <cell r="F69">
            <v>12</v>
          </cell>
          <cell r="G69">
            <v>3</v>
          </cell>
          <cell r="H69">
            <v>0</v>
          </cell>
          <cell r="I69">
            <v>15</v>
          </cell>
          <cell r="J69">
            <v>11</v>
          </cell>
          <cell r="K69">
            <v>5</v>
          </cell>
          <cell r="L69">
            <v>1</v>
          </cell>
          <cell r="M69">
            <v>17</v>
          </cell>
          <cell r="N69">
            <v>13</v>
          </cell>
          <cell r="O69">
            <v>2</v>
          </cell>
          <cell r="P69">
            <v>0</v>
          </cell>
          <cell r="Q69">
            <v>15</v>
          </cell>
        </row>
        <row r="70">
          <cell r="B70">
            <v>1082</v>
          </cell>
          <cell r="C70" t="str">
            <v>Laurea DM509</v>
          </cell>
          <cell r="D70" t="str">
            <v>NO</v>
          </cell>
          <cell r="E70" t="str">
            <v>INFORMATICA (BRINDISI)</v>
          </cell>
          <cell r="F70">
            <v>2</v>
          </cell>
          <cell r="G70">
            <v>1</v>
          </cell>
          <cell r="H70">
            <v>0</v>
          </cell>
          <cell r="I70">
            <v>3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B71">
            <v>1055</v>
          </cell>
          <cell r="C71" t="str">
            <v>Laurea DM509</v>
          </cell>
          <cell r="D71" t="str">
            <v>NO</v>
          </cell>
          <cell r="E71" t="str">
            <v>INFORMATICA E COMUNICAZIONE DIGITALE</v>
          </cell>
          <cell r="F71">
            <v>10</v>
          </cell>
          <cell r="G71">
            <v>6</v>
          </cell>
          <cell r="H71">
            <v>1</v>
          </cell>
          <cell r="I71">
            <v>17</v>
          </cell>
          <cell r="J71">
            <v>8</v>
          </cell>
          <cell r="K71">
            <v>2</v>
          </cell>
          <cell r="L71">
            <v>0</v>
          </cell>
          <cell r="M71">
            <v>10</v>
          </cell>
          <cell r="N71">
            <v>4</v>
          </cell>
          <cell r="O71">
            <v>4</v>
          </cell>
          <cell r="P71">
            <v>0</v>
          </cell>
          <cell r="Q71">
            <v>8</v>
          </cell>
        </row>
        <row r="72">
          <cell r="B72">
            <v>1104</v>
          </cell>
          <cell r="C72" t="str">
            <v>Laurea DM509</v>
          </cell>
          <cell r="D72" t="str">
            <v>NO</v>
          </cell>
          <cell r="E72" t="str">
            <v>INFORMATICA E COMUNICAZIONE DIGITALE (TARANTO)</v>
          </cell>
          <cell r="F72">
            <v>5</v>
          </cell>
          <cell r="G72">
            <v>3</v>
          </cell>
          <cell r="H72">
            <v>0</v>
          </cell>
          <cell r="I72">
            <v>8</v>
          </cell>
          <cell r="J72">
            <v>4</v>
          </cell>
          <cell r="K72">
            <v>0</v>
          </cell>
          <cell r="L72">
            <v>0</v>
          </cell>
          <cell r="M72">
            <v>4</v>
          </cell>
          <cell r="N72">
            <v>2</v>
          </cell>
          <cell r="O72">
            <v>0</v>
          </cell>
          <cell r="P72">
            <v>0</v>
          </cell>
          <cell r="Q72">
            <v>2</v>
          </cell>
        </row>
        <row r="73">
          <cell r="B73">
            <v>1102</v>
          </cell>
          <cell r="C73" t="str">
            <v>Laurea DM509</v>
          </cell>
          <cell r="D73" t="str">
            <v>NO</v>
          </cell>
          <cell r="E73" t="str">
            <v>INFORMATICA E TECNOLOGIE PER LA PRODUZIONE DEL SOFTWARE</v>
          </cell>
          <cell r="F73">
            <v>3</v>
          </cell>
          <cell r="G73">
            <v>4</v>
          </cell>
          <cell r="H73">
            <v>0</v>
          </cell>
          <cell r="I73">
            <v>7</v>
          </cell>
          <cell r="J73">
            <v>1</v>
          </cell>
          <cell r="K73">
            <v>0</v>
          </cell>
          <cell r="L73">
            <v>0</v>
          </cell>
          <cell r="M73">
            <v>1</v>
          </cell>
          <cell r="N73">
            <v>2</v>
          </cell>
          <cell r="O73">
            <v>0</v>
          </cell>
          <cell r="P73">
            <v>0</v>
          </cell>
          <cell r="Q73">
            <v>2</v>
          </cell>
        </row>
        <row r="74">
          <cell r="B74">
            <v>8744</v>
          </cell>
          <cell r="C74" t="str">
            <v>Laurea magistrale DM270</v>
          </cell>
          <cell r="D74" t="str">
            <v>SI</v>
          </cell>
          <cell r="E74" t="str">
            <v>INFORMATICA (D.M.270/04)</v>
          </cell>
          <cell r="F74">
            <v>7</v>
          </cell>
          <cell r="G74">
            <v>10</v>
          </cell>
          <cell r="H74">
            <v>36</v>
          </cell>
          <cell r="I74">
            <v>53</v>
          </cell>
          <cell r="J74">
            <v>1</v>
          </cell>
          <cell r="K74">
            <v>15</v>
          </cell>
          <cell r="L74">
            <v>21</v>
          </cell>
          <cell r="M74">
            <v>37</v>
          </cell>
          <cell r="N74">
            <v>4</v>
          </cell>
          <cell r="O74">
            <v>7</v>
          </cell>
          <cell r="P74">
            <v>18</v>
          </cell>
          <cell r="Q74">
            <v>29</v>
          </cell>
        </row>
        <row r="75">
          <cell r="B75">
            <v>1101</v>
          </cell>
          <cell r="C75" t="str">
            <v>Laurea specialistica DM509</v>
          </cell>
          <cell r="D75" t="str">
            <v>NO</v>
          </cell>
          <cell r="E75" t="str">
            <v>INFORMATICA</v>
          </cell>
          <cell r="F75">
            <v>1</v>
          </cell>
          <cell r="G75">
            <v>1</v>
          </cell>
          <cell r="H75">
            <v>2</v>
          </cell>
          <cell r="I75">
            <v>4</v>
          </cell>
          <cell r="J75">
            <v>0</v>
          </cell>
          <cell r="K75">
            <v>3</v>
          </cell>
          <cell r="L75">
            <v>2</v>
          </cell>
          <cell r="M75">
            <v>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B76">
            <v>7112</v>
          </cell>
          <cell r="C76" t="str">
            <v>Laurea DM270</v>
          </cell>
          <cell r="D76" t="str">
            <v>NO</v>
          </cell>
          <cell r="E76" t="str">
            <v>ECONOMIA E AMMINISTRAZIONE DELLE AZIENDE (D.M.270/04 - INTERCLASSE)</v>
          </cell>
          <cell r="F76">
            <v>0</v>
          </cell>
          <cell r="G76">
            <v>3</v>
          </cell>
          <cell r="H76">
            <v>4</v>
          </cell>
          <cell r="I76">
            <v>7</v>
          </cell>
          <cell r="J76">
            <v>3</v>
          </cell>
          <cell r="K76">
            <v>6</v>
          </cell>
          <cell r="L76">
            <v>3</v>
          </cell>
          <cell r="M76">
            <v>12</v>
          </cell>
          <cell r="N76">
            <v>3</v>
          </cell>
          <cell r="O76">
            <v>2</v>
          </cell>
          <cell r="P76">
            <v>1</v>
          </cell>
          <cell r="Q76">
            <v>6</v>
          </cell>
        </row>
        <row r="77">
          <cell r="B77">
            <v>7113</v>
          </cell>
          <cell r="C77" t="str">
            <v>Laurea DM270</v>
          </cell>
          <cell r="D77" t="str">
            <v>SI</v>
          </cell>
          <cell r="E77" t="str">
            <v>ECONOMIA E AMMINISTRAZIONE DELLE AZIENDE (D.M.270/04)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3</v>
          </cell>
          <cell r="L77">
            <v>2</v>
          </cell>
          <cell r="M77">
            <v>6</v>
          </cell>
          <cell r="N77">
            <v>10</v>
          </cell>
          <cell r="O77">
            <v>30</v>
          </cell>
          <cell r="P77">
            <v>22</v>
          </cell>
          <cell r="Q77">
            <v>62</v>
          </cell>
        </row>
        <row r="78">
          <cell r="B78">
            <v>7282</v>
          </cell>
          <cell r="C78" t="str">
            <v>Laurea DM270</v>
          </cell>
          <cell r="D78" t="str">
            <v>NO</v>
          </cell>
          <cell r="E78" t="str">
            <v>OPERATORE DEI SERVIZI GIURIDICI (D.M.270/04) - TARANTO </v>
          </cell>
          <cell r="F78">
            <v>4</v>
          </cell>
          <cell r="G78">
            <v>3</v>
          </cell>
          <cell r="H78">
            <v>0</v>
          </cell>
          <cell r="I78">
            <v>7</v>
          </cell>
          <cell r="J78">
            <v>5</v>
          </cell>
          <cell r="K78">
            <v>2</v>
          </cell>
          <cell r="L78">
            <v>0</v>
          </cell>
          <cell r="M78">
            <v>7</v>
          </cell>
          <cell r="N78">
            <v>6</v>
          </cell>
          <cell r="O78">
            <v>3</v>
          </cell>
          <cell r="P78">
            <v>1</v>
          </cell>
          <cell r="Q78">
            <v>10</v>
          </cell>
        </row>
        <row r="79">
          <cell r="B79">
            <v>7894</v>
          </cell>
          <cell r="C79" t="str">
            <v>Laurea DM270</v>
          </cell>
          <cell r="D79" t="str">
            <v>SI</v>
          </cell>
          <cell r="E79" t="str">
            <v>SCIENZE E GESTIONE DELLE ATTIVITA' MARITTIME (D.M.270/04)</v>
          </cell>
          <cell r="F79">
            <v>35</v>
          </cell>
          <cell r="G79">
            <v>38</v>
          </cell>
          <cell r="H79">
            <v>7</v>
          </cell>
          <cell r="I79">
            <v>80</v>
          </cell>
          <cell r="J79">
            <v>4</v>
          </cell>
          <cell r="K79">
            <v>3</v>
          </cell>
          <cell r="L79">
            <v>0</v>
          </cell>
          <cell r="M79">
            <v>7</v>
          </cell>
          <cell r="N79">
            <v>51</v>
          </cell>
          <cell r="O79">
            <v>22</v>
          </cell>
          <cell r="P79">
            <v>6</v>
          </cell>
          <cell r="Q79">
            <v>79</v>
          </cell>
        </row>
        <row r="80">
          <cell r="B80">
            <v>1011</v>
          </cell>
          <cell r="C80" t="str">
            <v>Laurea DM509</v>
          </cell>
          <cell r="D80" t="str">
            <v>NO</v>
          </cell>
          <cell r="E80" t="str">
            <v>ECONOMIA AZIENDALE (TARANTO)</v>
          </cell>
          <cell r="F80">
            <v>10</v>
          </cell>
          <cell r="G80">
            <v>19</v>
          </cell>
          <cell r="H80">
            <v>3</v>
          </cell>
          <cell r="I80">
            <v>32</v>
          </cell>
          <cell r="J80">
            <v>20</v>
          </cell>
          <cell r="K80">
            <v>10</v>
          </cell>
          <cell r="L80">
            <v>3</v>
          </cell>
          <cell r="M80">
            <v>33</v>
          </cell>
          <cell r="N80">
            <v>8</v>
          </cell>
          <cell r="O80">
            <v>5</v>
          </cell>
          <cell r="P80">
            <v>0</v>
          </cell>
          <cell r="Q80">
            <v>13</v>
          </cell>
        </row>
        <row r="81">
          <cell r="B81">
            <v>1013</v>
          </cell>
          <cell r="C81" t="str">
            <v>Laurea DM509</v>
          </cell>
          <cell r="D81" t="str">
            <v>NO</v>
          </cell>
          <cell r="E81" t="str">
            <v>ECONOMIA E COMMERCIO (TARANTO)</v>
          </cell>
          <cell r="F81">
            <v>16</v>
          </cell>
          <cell r="G81">
            <v>16</v>
          </cell>
          <cell r="H81">
            <v>2</v>
          </cell>
          <cell r="I81">
            <v>34</v>
          </cell>
          <cell r="J81">
            <v>19</v>
          </cell>
          <cell r="K81">
            <v>17</v>
          </cell>
          <cell r="L81">
            <v>4</v>
          </cell>
          <cell r="M81">
            <v>40</v>
          </cell>
          <cell r="N81">
            <v>10</v>
          </cell>
          <cell r="O81">
            <v>5</v>
          </cell>
          <cell r="P81">
            <v>1</v>
          </cell>
          <cell r="Q81">
            <v>16</v>
          </cell>
        </row>
        <row r="82">
          <cell r="B82">
            <v>1020</v>
          </cell>
          <cell r="C82" t="str">
            <v>Laurea DM509</v>
          </cell>
          <cell r="D82" t="str">
            <v>NO</v>
          </cell>
          <cell r="E82" t="str">
            <v>SCIENZE GIURIDICHE (TARANTO)</v>
          </cell>
          <cell r="F82">
            <v>9</v>
          </cell>
          <cell r="G82">
            <v>2</v>
          </cell>
          <cell r="H82">
            <v>0</v>
          </cell>
          <cell r="I82">
            <v>11</v>
          </cell>
          <cell r="J82">
            <v>12</v>
          </cell>
          <cell r="K82">
            <v>1</v>
          </cell>
          <cell r="L82">
            <v>0</v>
          </cell>
          <cell r="M82">
            <v>13</v>
          </cell>
          <cell r="N82">
            <v>3</v>
          </cell>
          <cell r="O82">
            <v>1</v>
          </cell>
          <cell r="P82">
            <v>0</v>
          </cell>
          <cell r="Q82">
            <v>4</v>
          </cell>
        </row>
        <row r="83">
          <cell r="B83">
            <v>6003</v>
          </cell>
          <cell r="C83" t="str">
            <v>Laurea magistrale ciclo unico 5 anni DM270</v>
          </cell>
          <cell r="D83" t="str">
            <v>SI</v>
          </cell>
          <cell r="E83" t="str">
            <v>GIURISPRUDENZA (TARANTO)</v>
          </cell>
          <cell r="F83">
            <v>25</v>
          </cell>
          <cell r="G83">
            <v>50</v>
          </cell>
          <cell r="H83">
            <v>49</v>
          </cell>
          <cell r="I83">
            <v>124</v>
          </cell>
          <cell r="J83">
            <v>16</v>
          </cell>
          <cell r="K83">
            <v>53</v>
          </cell>
          <cell r="L83">
            <v>33</v>
          </cell>
          <cell r="M83">
            <v>102</v>
          </cell>
          <cell r="N83">
            <v>35</v>
          </cell>
          <cell r="O83">
            <v>62</v>
          </cell>
          <cell r="P83">
            <v>47</v>
          </cell>
          <cell r="Q83">
            <v>144</v>
          </cell>
        </row>
        <row r="84">
          <cell r="B84">
            <v>8122</v>
          </cell>
          <cell r="C84" t="str">
            <v>Laurea magistrale DM270</v>
          </cell>
          <cell r="D84" t="str">
            <v>SI</v>
          </cell>
          <cell r="E84" t="str">
            <v>STRATEGIE D'IMPRESE E MANAGEMENT (D.M.270/04)</v>
          </cell>
          <cell r="F84">
            <v>1</v>
          </cell>
          <cell r="G84">
            <v>8</v>
          </cell>
          <cell r="H84">
            <v>24</v>
          </cell>
          <cell r="I84">
            <v>33</v>
          </cell>
          <cell r="J84">
            <v>3</v>
          </cell>
          <cell r="K84">
            <v>10</v>
          </cell>
          <cell r="L84">
            <v>25</v>
          </cell>
          <cell r="M84">
            <v>38</v>
          </cell>
          <cell r="N84">
            <v>1</v>
          </cell>
          <cell r="O84">
            <v>11</v>
          </cell>
          <cell r="P84">
            <v>28</v>
          </cell>
          <cell r="Q84">
            <v>40</v>
          </cell>
        </row>
        <row r="85">
          <cell r="B85">
            <v>5012</v>
          </cell>
          <cell r="C85" t="str">
            <v>Laurea specialistica DM509</v>
          </cell>
          <cell r="D85" t="str">
            <v>NO</v>
          </cell>
          <cell r="E85" t="str">
            <v>CONSULENZA PROFESSIONALE PER LE AZIENDE (TARANTO)</v>
          </cell>
          <cell r="F85">
            <v>1</v>
          </cell>
          <cell r="G85">
            <v>6</v>
          </cell>
          <cell r="H85">
            <v>5</v>
          </cell>
          <cell r="I85">
            <v>12</v>
          </cell>
          <cell r="J85">
            <v>0</v>
          </cell>
          <cell r="K85">
            <v>6</v>
          </cell>
          <cell r="L85">
            <v>2</v>
          </cell>
          <cell r="M85">
            <v>8</v>
          </cell>
          <cell r="N85">
            <v>0</v>
          </cell>
          <cell r="O85">
            <v>1</v>
          </cell>
          <cell r="P85">
            <v>1</v>
          </cell>
          <cell r="Q85">
            <v>2</v>
          </cell>
        </row>
        <row r="86">
          <cell r="B86">
            <v>7413</v>
          </cell>
          <cell r="C86" t="str">
            <v>Laurea DM270</v>
          </cell>
          <cell r="D86" t="str">
            <v>SI</v>
          </cell>
          <cell r="E86" t="str">
            <v>COMUNICAZIONE LINGUISTICA E INTERCULTURALE (D.M.270/04)</v>
          </cell>
          <cell r="F86">
            <v>7</v>
          </cell>
          <cell r="G86">
            <v>24</v>
          </cell>
          <cell r="H86">
            <v>46</v>
          </cell>
          <cell r="I86">
            <v>77</v>
          </cell>
          <cell r="J86">
            <v>12</v>
          </cell>
          <cell r="K86">
            <v>64</v>
          </cell>
          <cell r="L86">
            <v>48</v>
          </cell>
          <cell r="M86">
            <v>124</v>
          </cell>
          <cell r="N86">
            <v>35</v>
          </cell>
          <cell r="O86">
            <v>62</v>
          </cell>
          <cell r="P86">
            <v>59</v>
          </cell>
          <cell r="Q86">
            <v>156</v>
          </cell>
        </row>
        <row r="87">
          <cell r="B87">
            <v>7412</v>
          </cell>
          <cell r="C87" t="str">
            <v>Laurea DM270</v>
          </cell>
          <cell r="D87" t="str">
            <v>SI</v>
          </cell>
          <cell r="E87" t="str">
            <v>CULTURE DELLE LINGUE MODERNE E DEL TURISMO (D.M.270/04)</v>
          </cell>
          <cell r="F87">
            <v>5</v>
          </cell>
          <cell r="G87">
            <v>43</v>
          </cell>
          <cell r="H87">
            <v>18</v>
          </cell>
          <cell r="I87">
            <v>66</v>
          </cell>
          <cell r="J87">
            <v>20</v>
          </cell>
          <cell r="K87">
            <v>76</v>
          </cell>
          <cell r="L87">
            <v>61</v>
          </cell>
          <cell r="M87">
            <v>157</v>
          </cell>
          <cell r="N87">
            <v>27</v>
          </cell>
          <cell r="O87">
            <v>88</v>
          </cell>
          <cell r="P87">
            <v>45</v>
          </cell>
          <cell r="Q87">
            <v>160</v>
          </cell>
        </row>
        <row r="88">
          <cell r="B88">
            <v>7314</v>
          </cell>
          <cell r="C88" t="str">
            <v>Laurea DM270</v>
          </cell>
          <cell r="D88" t="str">
            <v>SI</v>
          </cell>
          <cell r="E88" t="str">
            <v>LETTERE (D.M.270/04)</v>
          </cell>
          <cell r="F88">
            <v>17</v>
          </cell>
          <cell r="G88">
            <v>108</v>
          </cell>
          <cell r="H88">
            <v>79</v>
          </cell>
          <cell r="I88">
            <v>204</v>
          </cell>
          <cell r="J88">
            <v>17</v>
          </cell>
          <cell r="K88">
            <v>106</v>
          </cell>
          <cell r="L88">
            <v>98</v>
          </cell>
          <cell r="M88">
            <v>221</v>
          </cell>
          <cell r="N88">
            <v>34</v>
          </cell>
          <cell r="O88">
            <v>104</v>
          </cell>
          <cell r="P88">
            <v>90</v>
          </cell>
          <cell r="Q88">
            <v>228</v>
          </cell>
        </row>
        <row r="89">
          <cell r="B89">
            <v>7373</v>
          </cell>
          <cell r="C89" t="str">
            <v>Laurea DM270</v>
          </cell>
          <cell r="D89" t="str">
            <v>NO</v>
          </cell>
          <cell r="E89" t="str">
            <v>LETTERE E CULTURE DEL TERRITORIO (D.M.270/04) - TARANTO</v>
          </cell>
          <cell r="F89">
            <v>3</v>
          </cell>
          <cell r="G89">
            <v>9</v>
          </cell>
          <cell r="H89">
            <v>11</v>
          </cell>
          <cell r="I89">
            <v>23</v>
          </cell>
          <cell r="J89">
            <v>2</v>
          </cell>
          <cell r="K89">
            <v>10</v>
          </cell>
          <cell r="L89">
            <v>13</v>
          </cell>
          <cell r="M89">
            <v>25</v>
          </cell>
          <cell r="N89">
            <v>2</v>
          </cell>
          <cell r="O89">
            <v>12</v>
          </cell>
          <cell r="P89">
            <v>2</v>
          </cell>
          <cell r="Q89">
            <v>16</v>
          </cell>
        </row>
        <row r="90">
          <cell r="B90">
            <v>7392</v>
          </cell>
          <cell r="C90" t="str">
            <v>Laurea DM270</v>
          </cell>
          <cell r="D90" t="str">
            <v>NO</v>
          </cell>
          <cell r="E90" t="str">
            <v>PROGETTAZIONE E GESTIONE DELLE ATTIVITA' CULTURALI (D.M.270/04) - BRINDISI</v>
          </cell>
          <cell r="F90">
            <v>0</v>
          </cell>
          <cell r="G90">
            <v>3</v>
          </cell>
          <cell r="H90">
            <v>6</v>
          </cell>
          <cell r="I90">
            <v>9</v>
          </cell>
          <cell r="J90">
            <v>0</v>
          </cell>
          <cell r="K90">
            <v>9</v>
          </cell>
          <cell r="L90">
            <v>6</v>
          </cell>
          <cell r="M90">
            <v>15</v>
          </cell>
          <cell r="N90">
            <v>0</v>
          </cell>
          <cell r="O90">
            <v>2</v>
          </cell>
          <cell r="P90">
            <v>0</v>
          </cell>
          <cell r="Q90">
            <v>2</v>
          </cell>
        </row>
        <row r="91">
          <cell r="B91">
            <v>1022</v>
          </cell>
          <cell r="C91" t="str">
            <v>Laurea DM509</v>
          </cell>
          <cell r="D91" t="str">
            <v>NO</v>
          </cell>
          <cell r="E91" t="str">
            <v>LETTERE</v>
          </cell>
          <cell r="F91">
            <v>6</v>
          </cell>
          <cell r="G91">
            <v>32</v>
          </cell>
          <cell r="H91">
            <v>14</v>
          </cell>
          <cell r="I91">
            <v>52</v>
          </cell>
          <cell r="J91">
            <v>4</v>
          </cell>
          <cell r="K91">
            <v>19</v>
          </cell>
          <cell r="L91">
            <v>6</v>
          </cell>
          <cell r="M91">
            <v>29</v>
          </cell>
          <cell r="N91">
            <v>52</v>
          </cell>
          <cell r="O91">
            <v>50</v>
          </cell>
          <cell r="P91">
            <v>7</v>
          </cell>
          <cell r="Q91">
            <v>109</v>
          </cell>
        </row>
        <row r="92">
          <cell r="B92">
            <v>1100</v>
          </cell>
          <cell r="C92" t="str">
            <v>Laurea DM509</v>
          </cell>
          <cell r="D92" t="str">
            <v>NO</v>
          </cell>
          <cell r="E92" t="str">
            <v>LETTERE MODERNE (TARANTO)</v>
          </cell>
          <cell r="F92">
            <v>2</v>
          </cell>
          <cell r="G92">
            <v>5</v>
          </cell>
          <cell r="H92">
            <v>0</v>
          </cell>
          <cell r="I92">
            <v>7</v>
          </cell>
          <cell r="J92">
            <v>2</v>
          </cell>
          <cell r="K92">
            <v>6</v>
          </cell>
          <cell r="L92">
            <v>3</v>
          </cell>
          <cell r="M92">
            <v>11</v>
          </cell>
          <cell r="N92">
            <v>0</v>
          </cell>
          <cell r="O92">
            <v>3</v>
          </cell>
          <cell r="P92">
            <v>0</v>
          </cell>
          <cell r="Q92">
            <v>3</v>
          </cell>
        </row>
        <row r="93">
          <cell r="B93">
            <v>1025</v>
          </cell>
          <cell r="C93" t="str">
            <v>Laurea DM509</v>
          </cell>
          <cell r="D93" t="str">
            <v>NO</v>
          </cell>
          <cell r="E93" t="str">
            <v>LINGUE E LETTERATURE STRANIERE</v>
          </cell>
          <cell r="F93">
            <v>38</v>
          </cell>
          <cell r="G93">
            <v>68</v>
          </cell>
          <cell r="H93">
            <v>12</v>
          </cell>
          <cell r="I93">
            <v>118</v>
          </cell>
          <cell r="J93">
            <v>48</v>
          </cell>
          <cell r="K93">
            <v>64</v>
          </cell>
          <cell r="L93">
            <v>11</v>
          </cell>
          <cell r="M93">
            <v>123</v>
          </cell>
          <cell r="N93">
            <v>16</v>
          </cell>
          <cell r="O93">
            <v>27</v>
          </cell>
          <cell r="P93">
            <v>5</v>
          </cell>
          <cell r="Q93">
            <v>48</v>
          </cell>
        </row>
        <row r="94">
          <cell r="B94">
            <v>8314</v>
          </cell>
          <cell r="C94" t="str">
            <v>Laurea magistrale DM270</v>
          </cell>
          <cell r="D94" t="str">
            <v>SI</v>
          </cell>
          <cell r="E94" t="str">
            <v>FILOLOGIA MODERNA (D.M.270/04)</v>
          </cell>
          <cell r="F94">
            <v>0</v>
          </cell>
          <cell r="G94">
            <v>12</v>
          </cell>
          <cell r="H94">
            <v>55</v>
          </cell>
          <cell r="I94">
            <v>67</v>
          </cell>
          <cell r="J94">
            <v>1</v>
          </cell>
          <cell r="K94">
            <v>15</v>
          </cell>
          <cell r="L94">
            <v>80</v>
          </cell>
          <cell r="M94">
            <v>96</v>
          </cell>
          <cell r="N94">
            <v>2</v>
          </cell>
          <cell r="O94">
            <v>22</v>
          </cell>
          <cell r="P94">
            <v>90</v>
          </cell>
          <cell r="Q94">
            <v>114</v>
          </cell>
        </row>
        <row r="95">
          <cell r="B95">
            <v>8422</v>
          </cell>
          <cell r="C95" t="str">
            <v>Laurea magistrale DM270</v>
          </cell>
          <cell r="D95" t="str">
            <v>SI</v>
          </cell>
          <cell r="E95" t="str">
            <v>LINGUE E LETTERATURE MODERNE (D.M.270/04)</v>
          </cell>
          <cell r="F95">
            <v>1</v>
          </cell>
          <cell r="G95">
            <v>4</v>
          </cell>
          <cell r="H95">
            <v>22</v>
          </cell>
          <cell r="I95">
            <v>27</v>
          </cell>
          <cell r="J95">
            <v>1</v>
          </cell>
          <cell r="K95">
            <v>10</v>
          </cell>
          <cell r="L95">
            <v>27</v>
          </cell>
          <cell r="M95">
            <v>38</v>
          </cell>
          <cell r="N95">
            <v>0</v>
          </cell>
          <cell r="O95">
            <v>9</v>
          </cell>
          <cell r="P95">
            <v>26</v>
          </cell>
          <cell r="Q95">
            <v>35</v>
          </cell>
        </row>
        <row r="96">
          <cell r="B96">
            <v>8424</v>
          </cell>
          <cell r="C96" t="str">
            <v>Laurea magistrale DM270</v>
          </cell>
          <cell r="D96" t="str">
            <v>NO</v>
          </cell>
          <cell r="E96" t="str">
            <v>LINGUE MODERNE PER LA COOPERAZIONE INTERNAZIONALE (D.M.270/04)</v>
          </cell>
          <cell r="F96">
            <v>2</v>
          </cell>
          <cell r="G96">
            <v>4</v>
          </cell>
          <cell r="H96">
            <v>38</v>
          </cell>
          <cell r="I96">
            <v>44</v>
          </cell>
          <cell r="J96">
            <v>2</v>
          </cell>
          <cell r="K96">
            <v>19</v>
          </cell>
          <cell r="L96">
            <v>45</v>
          </cell>
          <cell r="M96">
            <v>66</v>
          </cell>
          <cell r="N96">
            <v>4</v>
          </cell>
          <cell r="O96">
            <v>15</v>
          </cell>
          <cell r="P96">
            <v>40</v>
          </cell>
          <cell r="Q96">
            <v>59</v>
          </cell>
        </row>
        <row r="97">
          <cell r="B97">
            <v>8316</v>
          </cell>
          <cell r="C97" t="str">
            <v>Laurea magistrale DM270</v>
          </cell>
          <cell r="D97" t="str">
            <v>NO</v>
          </cell>
          <cell r="E97" t="str">
            <v>SCIENZE DELLO SPETTACOLO E PRODUZIONE MULTIMEDIALE (D.M.270/04)</v>
          </cell>
          <cell r="F97">
            <v>0</v>
          </cell>
          <cell r="G97">
            <v>6</v>
          </cell>
          <cell r="H97">
            <v>28</v>
          </cell>
          <cell r="I97">
            <v>34</v>
          </cell>
          <cell r="J97">
            <v>1</v>
          </cell>
          <cell r="K97">
            <v>3</v>
          </cell>
          <cell r="L97">
            <v>31</v>
          </cell>
          <cell r="M97">
            <v>35</v>
          </cell>
          <cell r="N97">
            <v>0</v>
          </cell>
          <cell r="O97">
            <v>8</v>
          </cell>
          <cell r="P97">
            <v>35</v>
          </cell>
          <cell r="Q97">
            <v>43</v>
          </cell>
        </row>
        <row r="98">
          <cell r="B98">
            <v>8319</v>
          </cell>
          <cell r="C98" t="str">
            <v>Laurea magistrale DM270</v>
          </cell>
          <cell r="D98" t="str">
            <v>SI</v>
          </cell>
          <cell r="E98" t="str">
            <v>STORIA DELL'ARTE (D.M.270/04)</v>
          </cell>
          <cell r="F98">
            <v>0</v>
          </cell>
          <cell r="G98">
            <v>1</v>
          </cell>
          <cell r="H98">
            <v>40</v>
          </cell>
          <cell r="I98">
            <v>41</v>
          </cell>
          <cell r="J98">
            <v>0</v>
          </cell>
          <cell r="K98">
            <v>7</v>
          </cell>
          <cell r="L98">
            <v>30</v>
          </cell>
          <cell r="M98">
            <v>37</v>
          </cell>
          <cell r="N98">
            <v>0</v>
          </cell>
          <cell r="O98">
            <v>2</v>
          </cell>
          <cell r="P98">
            <v>23</v>
          </cell>
          <cell r="Q98">
            <v>25</v>
          </cell>
        </row>
        <row r="99">
          <cell r="B99">
            <v>8423</v>
          </cell>
          <cell r="C99" t="str">
            <v>Laurea magistrale DM270</v>
          </cell>
          <cell r="D99" t="str">
            <v>SI</v>
          </cell>
          <cell r="E99" t="str">
            <v>TRADUZIONE SPECIALISTICA (D.M.270/04)</v>
          </cell>
          <cell r="F99">
            <v>1</v>
          </cell>
          <cell r="G99">
            <v>6</v>
          </cell>
          <cell r="H99">
            <v>20</v>
          </cell>
          <cell r="I99">
            <v>27</v>
          </cell>
          <cell r="J99">
            <v>2</v>
          </cell>
          <cell r="K99">
            <v>13</v>
          </cell>
          <cell r="L99">
            <v>31</v>
          </cell>
          <cell r="M99">
            <v>46</v>
          </cell>
          <cell r="N99">
            <v>1</v>
          </cell>
          <cell r="O99">
            <v>15</v>
          </cell>
          <cell r="P99">
            <v>30</v>
          </cell>
          <cell r="Q99">
            <v>46</v>
          </cell>
        </row>
        <row r="100">
          <cell r="B100">
            <v>5021</v>
          </cell>
          <cell r="C100" t="str">
            <v>Laurea specialistica DM509</v>
          </cell>
          <cell r="D100" t="str">
            <v>NO</v>
          </cell>
          <cell r="E100" t="str">
            <v>EDITORIA LIBRARIA E MULTIMEDIALE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>
            <v>5023</v>
          </cell>
          <cell r="C101" t="str">
            <v>Laurea specialistica DM509</v>
          </cell>
          <cell r="D101" t="str">
            <v>NO</v>
          </cell>
          <cell r="E101" t="str">
            <v>FILOLOGIA MODERNA</v>
          </cell>
          <cell r="F101">
            <v>0</v>
          </cell>
          <cell r="G101">
            <v>2</v>
          </cell>
          <cell r="H101">
            <v>2</v>
          </cell>
          <cell r="I101">
            <v>4</v>
          </cell>
          <cell r="J101">
            <v>0</v>
          </cell>
          <cell r="K101">
            <v>0</v>
          </cell>
          <cell r="L101">
            <v>2</v>
          </cell>
          <cell r="M101">
            <v>2</v>
          </cell>
          <cell r="N101">
            <v>0</v>
          </cell>
          <cell r="O101">
            <v>1</v>
          </cell>
          <cell r="P101">
            <v>0</v>
          </cell>
          <cell r="Q101">
            <v>1</v>
          </cell>
        </row>
        <row r="102">
          <cell r="B102">
            <v>5027</v>
          </cell>
          <cell r="C102" t="str">
            <v>Laurea specialistica DM509</v>
          </cell>
          <cell r="D102" t="str">
            <v>NO</v>
          </cell>
          <cell r="E102" t="str">
            <v>LINGUE E CULTURE EUROPEE E AMERICANE</v>
          </cell>
          <cell r="F102">
            <v>0</v>
          </cell>
          <cell r="G102">
            <v>2</v>
          </cell>
          <cell r="H102">
            <v>8</v>
          </cell>
          <cell r="I102">
            <v>10</v>
          </cell>
          <cell r="J102">
            <v>0</v>
          </cell>
          <cell r="K102">
            <v>0</v>
          </cell>
          <cell r="L102">
            <v>4</v>
          </cell>
          <cell r="M102">
            <v>4</v>
          </cell>
          <cell r="N102">
            <v>0</v>
          </cell>
          <cell r="O102">
            <v>0</v>
          </cell>
          <cell r="P102">
            <v>3</v>
          </cell>
          <cell r="Q102">
            <v>3</v>
          </cell>
        </row>
        <row r="103">
          <cell r="B103">
            <v>5028</v>
          </cell>
          <cell r="C103" t="str">
            <v>Laurea specialistica DM509</v>
          </cell>
          <cell r="D103" t="str">
            <v>NO</v>
          </cell>
          <cell r="E103" t="str">
            <v>SCIENZE DELLA MEDIAZIONE INTERCULTURALE</v>
          </cell>
          <cell r="F103">
            <v>1</v>
          </cell>
          <cell r="G103">
            <v>3</v>
          </cell>
          <cell r="H103">
            <v>8</v>
          </cell>
          <cell r="I103">
            <v>12</v>
          </cell>
          <cell r="J103">
            <v>0</v>
          </cell>
          <cell r="K103">
            <v>5</v>
          </cell>
          <cell r="L103">
            <v>4</v>
          </cell>
          <cell r="M103">
            <v>9</v>
          </cell>
          <cell r="N103">
            <v>0</v>
          </cell>
          <cell r="O103">
            <v>3</v>
          </cell>
          <cell r="P103">
            <v>0</v>
          </cell>
          <cell r="Q103">
            <v>3</v>
          </cell>
        </row>
        <row r="104">
          <cell r="B104">
            <v>5025</v>
          </cell>
          <cell r="C104" t="str">
            <v>Laurea specialistica DM509</v>
          </cell>
          <cell r="D104" t="str">
            <v>NO</v>
          </cell>
          <cell r="E104" t="str">
            <v>SCIENZE DELLO SPETTACOLO E DELLA PRODUZIONE MULTIMEDIALE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1</v>
          </cell>
        </row>
        <row r="105">
          <cell r="B105">
            <v>5029</v>
          </cell>
          <cell r="C105" t="str">
            <v>Laurea specialistica DM509</v>
          </cell>
          <cell r="D105" t="str">
            <v>NO</v>
          </cell>
          <cell r="E105" t="str">
            <v>TEORIA E PRASSI DELLA TRADUZIONE</v>
          </cell>
          <cell r="F105">
            <v>2</v>
          </cell>
          <cell r="G105">
            <v>6</v>
          </cell>
          <cell r="H105">
            <v>19</v>
          </cell>
          <cell r="I105">
            <v>27</v>
          </cell>
          <cell r="J105">
            <v>0</v>
          </cell>
          <cell r="K105">
            <v>5</v>
          </cell>
          <cell r="L105">
            <v>7</v>
          </cell>
          <cell r="M105">
            <v>12</v>
          </cell>
          <cell r="N105">
            <v>0</v>
          </cell>
          <cell r="O105">
            <v>5</v>
          </cell>
          <cell r="P105">
            <v>4</v>
          </cell>
          <cell r="Q105">
            <v>9</v>
          </cell>
        </row>
        <row r="106">
          <cell r="B106">
            <v>7752</v>
          </cell>
          <cell r="C106" t="str">
            <v>Laurea DM270</v>
          </cell>
          <cell r="D106" t="str">
            <v>SI</v>
          </cell>
          <cell r="E106" t="str">
            <v>MATEMATICA (D.M.270/04)</v>
          </cell>
          <cell r="F106">
            <v>2</v>
          </cell>
          <cell r="G106">
            <v>5</v>
          </cell>
          <cell r="H106">
            <v>8</v>
          </cell>
          <cell r="I106">
            <v>15</v>
          </cell>
          <cell r="J106">
            <v>8</v>
          </cell>
          <cell r="K106">
            <v>4</v>
          </cell>
          <cell r="L106">
            <v>8</v>
          </cell>
          <cell r="M106">
            <v>20</v>
          </cell>
          <cell r="N106">
            <v>5</v>
          </cell>
          <cell r="O106">
            <v>22</v>
          </cell>
          <cell r="P106">
            <v>14</v>
          </cell>
          <cell r="Q106">
            <v>41</v>
          </cell>
        </row>
        <row r="107">
          <cell r="B107">
            <v>1056</v>
          </cell>
          <cell r="C107" t="str">
            <v>Laurea DM509</v>
          </cell>
          <cell r="D107" t="str">
            <v>NO</v>
          </cell>
          <cell r="E107" t="str">
            <v>MATEMATICA</v>
          </cell>
          <cell r="F107">
            <v>8</v>
          </cell>
          <cell r="G107">
            <v>7</v>
          </cell>
          <cell r="H107">
            <v>2</v>
          </cell>
          <cell r="I107">
            <v>17</v>
          </cell>
          <cell r="J107">
            <v>10</v>
          </cell>
          <cell r="K107">
            <v>5</v>
          </cell>
          <cell r="L107">
            <v>1</v>
          </cell>
          <cell r="M107">
            <v>16</v>
          </cell>
          <cell r="N107">
            <v>3</v>
          </cell>
          <cell r="O107">
            <v>3</v>
          </cell>
          <cell r="P107">
            <v>0</v>
          </cell>
          <cell r="Q107">
            <v>6</v>
          </cell>
        </row>
        <row r="108">
          <cell r="B108">
            <v>8745</v>
          </cell>
          <cell r="C108" t="str">
            <v>Laurea magistrale DM270</v>
          </cell>
          <cell r="D108" t="str">
            <v>SI</v>
          </cell>
          <cell r="E108" t="str">
            <v>MATEMATICA (D.M.270/04)</v>
          </cell>
          <cell r="F108">
            <v>2</v>
          </cell>
          <cell r="G108">
            <v>14</v>
          </cell>
          <cell r="H108">
            <v>18</v>
          </cell>
          <cell r="I108">
            <v>34</v>
          </cell>
          <cell r="J108">
            <v>4</v>
          </cell>
          <cell r="K108">
            <v>12</v>
          </cell>
          <cell r="L108">
            <v>10</v>
          </cell>
          <cell r="M108">
            <v>26</v>
          </cell>
          <cell r="N108">
            <v>1</v>
          </cell>
          <cell r="O108">
            <v>11</v>
          </cell>
          <cell r="P108">
            <v>11</v>
          </cell>
          <cell r="Q108">
            <v>23</v>
          </cell>
        </row>
        <row r="109">
          <cell r="B109">
            <v>5043</v>
          </cell>
          <cell r="C109" t="str">
            <v>Laurea specialistica DM509</v>
          </cell>
          <cell r="D109" t="str">
            <v>NO</v>
          </cell>
          <cell r="E109" t="str">
            <v>MATEMATICA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>
            <v>1039</v>
          </cell>
          <cell r="C110" t="str">
            <v>Laurea ciclo unico 5 anni DM509</v>
          </cell>
          <cell r="D110" t="str">
            <v>NO</v>
          </cell>
          <cell r="E110" t="str">
            <v>MEDICINA VETERINARIA</v>
          </cell>
          <cell r="F110">
            <v>27</v>
          </cell>
          <cell r="G110">
            <v>24</v>
          </cell>
          <cell r="H110">
            <v>10</v>
          </cell>
          <cell r="I110">
            <v>61</v>
          </cell>
          <cell r="J110">
            <v>42</v>
          </cell>
          <cell r="K110">
            <v>30</v>
          </cell>
          <cell r="L110">
            <v>3</v>
          </cell>
          <cell r="M110">
            <v>75</v>
          </cell>
          <cell r="N110">
            <v>26</v>
          </cell>
          <cell r="O110">
            <v>21</v>
          </cell>
          <cell r="P110">
            <v>11</v>
          </cell>
          <cell r="Q110">
            <v>58</v>
          </cell>
        </row>
        <row r="111">
          <cell r="B111">
            <v>7962</v>
          </cell>
          <cell r="C111" t="str">
            <v>Laurea DM270</v>
          </cell>
          <cell r="D111" t="str">
            <v>SI</v>
          </cell>
          <cell r="E111" t="str">
            <v>SCIENZE ANIMALI E PRODUZIONI ALIMENTARI (D.M.270/04)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4</v>
          </cell>
          <cell r="O111">
            <v>6</v>
          </cell>
          <cell r="P111">
            <v>3</v>
          </cell>
          <cell r="Q111">
            <v>13</v>
          </cell>
        </row>
        <row r="112">
          <cell r="B112">
            <v>1107</v>
          </cell>
          <cell r="C112" t="str">
            <v>Laurea DM509</v>
          </cell>
          <cell r="D112" t="str">
            <v>NO</v>
          </cell>
          <cell r="E112" t="str">
            <v>SCIENZE DELL'ALLEVAMENTO, IGIENE E BENESSERE DEL CANE E DEL GATTO</v>
          </cell>
          <cell r="F112">
            <v>6</v>
          </cell>
          <cell r="G112">
            <v>0</v>
          </cell>
          <cell r="H112">
            <v>0</v>
          </cell>
          <cell r="I112">
            <v>6</v>
          </cell>
          <cell r="J112">
            <v>4</v>
          </cell>
          <cell r="K112">
            <v>5</v>
          </cell>
          <cell r="L112">
            <v>2</v>
          </cell>
          <cell r="M112">
            <v>11</v>
          </cell>
          <cell r="N112">
            <v>4</v>
          </cell>
          <cell r="O112">
            <v>1</v>
          </cell>
          <cell r="P112">
            <v>0</v>
          </cell>
          <cell r="Q112">
            <v>5</v>
          </cell>
        </row>
        <row r="113">
          <cell r="B113">
            <v>1086</v>
          </cell>
          <cell r="C113" t="str">
            <v>Laurea DM509</v>
          </cell>
          <cell r="D113" t="str">
            <v>NO</v>
          </cell>
          <cell r="E113" t="str">
            <v>SCIENZE MARICOLTURA,ACQUACOLTURA IGIENE PRODOTTI ITTICI (TARANTO)</v>
          </cell>
          <cell r="F113">
            <v>12</v>
          </cell>
          <cell r="G113">
            <v>1</v>
          </cell>
          <cell r="H113">
            <v>1</v>
          </cell>
          <cell r="I113">
            <v>14</v>
          </cell>
          <cell r="J113">
            <v>5</v>
          </cell>
          <cell r="K113">
            <v>1</v>
          </cell>
          <cell r="L113">
            <v>0</v>
          </cell>
          <cell r="M113">
            <v>6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>
            <v>1038</v>
          </cell>
          <cell r="C114" t="str">
            <v>Laurea DM509</v>
          </cell>
          <cell r="D114" t="str">
            <v>NO</v>
          </cell>
          <cell r="E114" t="str">
            <v>SCIENZE ZOOTECNICHE E SANITA' ALIMENTI DI ORIGINE ANIMALE</v>
          </cell>
          <cell r="F114">
            <v>11</v>
          </cell>
          <cell r="G114">
            <v>2</v>
          </cell>
          <cell r="H114">
            <v>1</v>
          </cell>
          <cell r="I114">
            <v>14</v>
          </cell>
          <cell r="J114">
            <v>6</v>
          </cell>
          <cell r="K114">
            <v>4</v>
          </cell>
          <cell r="L114">
            <v>1</v>
          </cell>
          <cell r="M114">
            <v>11</v>
          </cell>
          <cell r="N114">
            <v>7</v>
          </cell>
          <cell r="O114">
            <v>6</v>
          </cell>
          <cell r="P114">
            <v>0</v>
          </cell>
          <cell r="Q114">
            <v>13</v>
          </cell>
        </row>
        <row r="115">
          <cell r="B115">
            <v>8962</v>
          </cell>
          <cell r="C115" t="str">
            <v>Laurea magistrale ciclo unico 5 anni DM270</v>
          </cell>
          <cell r="D115" t="str">
            <v>SI</v>
          </cell>
          <cell r="E115" t="str">
            <v>MEDICINA VETERINARIA (D.M.270/04)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  <cell r="P115">
            <v>13</v>
          </cell>
          <cell r="Q115">
            <v>15</v>
          </cell>
        </row>
        <row r="116">
          <cell r="B116">
            <v>8963</v>
          </cell>
          <cell r="C116" t="str">
            <v>Laurea magistrale DM270</v>
          </cell>
          <cell r="D116" t="str">
            <v>SI</v>
          </cell>
          <cell r="E116" t="str">
            <v>IGIENE E SICUREZZA DEGLI ALIMENTI DI ORIGINE ANIMALE (D.M.270/04)</v>
          </cell>
          <cell r="F116">
            <v>2</v>
          </cell>
          <cell r="G116">
            <v>0</v>
          </cell>
          <cell r="H116">
            <v>2</v>
          </cell>
          <cell r="I116">
            <v>4</v>
          </cell>
          <cell r="J116">
            <v>0</v>
          </cell>
          <cell r="K116">
            <v>1</v>
          </cell>
          <cell r="L116">
            <v>9</v>
          </cell>
          <cell r="M116">
            <v>10</v>
          </cell>
          <cell r="N116">
            <v>0</v>
          </cell>
          <cell r="O116">
            <v>6</v>
          </cell>
          <cell r="P116">
            <v>6</v>
          </cell>
          <cell r="Q116">
            <v>12</v>
          </cell>
        </row>
        <row r="117">
          <cell r="B117">
            <v>7001</v>
          </cell>
          <cell r="C117" t="str">
            <v>Laurea DM270</v>
          </cell>
          <cell r="D117" t="str">
            <v>SI</v>
          </cell>
          <cell r="E117" t="str">
            <v>SCIENZE E TECNOLOGIE AGRARIE (D.M.270/04)</v>
          </cell>
          <cell r="F117">
            <v>3</v>
          </cell>
          <cell r="G117">
            <v>5</v>
          </cell>
          <cell r="H117">
            <v>9</v>
          </cell>
          <cell r="I117">
            <v>17</v>
          </cell>
          <cell r="J117">
            <v>5</v>
          </cell>
          <cell r="K117">
            <v>11</v>
          </cell>
          <cell r="L117">
            <v>4</v>
          </cell>
          <cell r="M117">
            <v>20</v>
          </cell>
          <cell r="N117">
            <v>6</v>
          </cell>
          <cell r="O117">
            <v>15</v>
          </cell>
          <cell r="P117">
            <v>5</v>
          </cell>
          <cell r="Q117">
            <v>26</v>
          </cell>
        </row>
        <row r="118">
          <cell r="B118">
            <v>7002</v>
          </cell>
          <cell r="C118" t="str">
            <v>Laurea DM270</v>
          </cell>
          <cell r="D118" t="str">
            <v>NO</v>
          </cell>
          <cell r="E118" t="str">
            <v>SCIENZE FORESTALI E AMBIENTALI (D.M.270/04)</v>
          </cell>
          <cell r="F118">
            <v>0</v>
          </cell>
          <cell r="G118">
            <v>1</v>
          </cell>
          <cell r="H118">
            <v>2</v>
          </cell>
          <cell r="I118">
            <v>3</v>
          </cell>
          <cell r="J118">
            <v>2</v>
          </cell>
          <cell r="K118">
            <v>2</v>
          </cell>
          <cell r="L118">
            <v>1</v>
          </cell>
          <cell r="M118">
            <v>5</v>
          </cell>
          <cell r="N118">
            <v>0</v>
          </cell>
          <cell r="O118">
            <v>3</v>
          </cell>
          <cell r="P118">
            <v>0</v>
          </cell>
          <cell r="Q118">
            <v>3</v>
          </cell>
        </row>
        <row r="119">
          <cell r="B119">
            <v>7005</v>
          </cell>
          <cell r="C119" t="str">
            <v>Laurea DM270</v>
          </cell>
          <cell r="D119" t="str">
            <v>SI</v>
          </cell>
          <cell r="E119" t="str">
            <v>TUTELA E GESTIONE DEL TERRITORIO E DEL PAESAGGIO AGRO-FORESTALE (D.M.270/04)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</v>
          </cell>
          <cell r="P119">
            <v>1</v>
          </cell>
          <cell r="Q119">
            <v>2</v>
          </cell>
        </row>
        <row r="120">
          <cell r="B120">
            <v>1001</v>
          </cell>
          <cell r="C120" t="str">
            <v>Laurea DM509</v>
          </cell>
          <cell r="D120" t="str">
            <v>NO</v>
          </cell>
          <cell r="E120" t="str">
            <v>GESTIONE TECNICA ECONOMICA DEL TERRITORIO RURALE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1</v>
          </cell>
          <cell r="Q120">
            <v>2</v>
          </cell>
        </row>
        <row r="121">
          <cell r="B121">
            <v>1002</v>
          </cell>
          <cell r="C121" t="str">
            <v>Laurea DM509</v>
          </cell>
          <cell r="D121" t="str">
            <v>NO</v>
          </cell>
          <cell r="E121" t="str">
            <v>PRODUZIONI ANIMALI NEI SISTEMI AGRARI</v>
          </cell>
          <cell r="F121">
            <v>0</v>
          </cell>
          <cell r="G121">
            <v>0</v>
          </cell>
          <cell r="H121">
            <v>1</v>
          </cell>
          <cell r="I121">
            <v>1</v>
          </cell>
          <cell r="J121">
            <v>0</v>
          </cell>
          <cell r="K121">
            <v>3</v>
          </cell>
          <cell r="L121">
            <v>1</v>
          </cell>
          <cell r="M121">
            <v>4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B122">
            <v>1004</v>
          </cell>
          <cell r="C122" t="str">
            <v>Laurea DM509</v>
          </cell>
          <cell r="D122" t="str">
            <v>NO</v>
          </cell>
          <cell r="E122" t="str">
            <v>SCIENZE E TECNOLOGIE AGRARIE</v>
          </cell>
          <cell r="F122">
            <v>8</v>
          </cell>
          <cell r="G122">
            <v>5</v>
          </cell>
          <cell r="H122">
            <v>1</v>
          </cell>
          <cell r="I122">
            <v>14</v>
          </cell>
          <cell r="J122">
            <v>1</v>
          </cell>
          <cell r="K122">
            <v>2</v>
          </cell>
          <cell r="L122">
            <v>1</v>
          </cell>
          <cell r="M122">
            <v>4</v>
          </cell>
          <cell r="N122">
            <v>2</v>
          </cell>
          <cell r="O122">
            <v>1</v>
          </cell>
          <cell r="P122">
            <v>0</v>
          </cell>
          <cell r="Q122">
            <v>3</v>
          </cell>
        </row>
        <row r="123">
          <cell r="B123">
            <v>1005</v>
          </cell>
          <cell r="C123" t="str">
            <v>Laurea DM509</v>
          </cell>
          <cell r="D123" t="str">
            <v>NO</v>
          </cell>
          <cell r="E123" t="str">
            <v>SCIENZE FORESTALI ED AMBIENTALI</v>
          </cell>
          <cell r="F123">
            <v>2</v>
          </cell>
          <cell r="G123">
            <v>2</v>
          </cell>
          <cell r="H123">
            <v>0</v>
          </cell>
          <cell r="I123">
            <v>4</v>
          </cell>
          <cell r="J123">
            <v>0</v>
          </cell>
          <cell r="K123">
            <v>1</v>
          </cell>
          <cell r="L123">
            <v>1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B124">
            <v>8007</v>
          </cell>
          <cell r="C124" t="str">
            <v>Laurea magistrale DM270</v>
          </cell>
          <cell r="D124" t="str">
            <v>SI</v>
          </cell>
          <cell r="E124" t="str">
            <v>GESTIONE E SVILUPPO SOSTENIBILE DEI SISTEMI RURALI MEDITERRANEI (DM270)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1</v>
          </cell>
          <cell r="N124">
            <v>0</v>
          </cell>
          <cell r="O124">
            <v>7</v>
          </cell>
          <cell r="P124">
            <v>16</v>
          </cell>
          <cell r="Q124">
            <v>23</v>
          </cell>
        </row>
        <row r="125">
          <cell r="B125">
            <v>8006</v>
          </cell>
          <cell r="C125" t="str">
            <v>Laurea magistrale DM270</v>
          </cell>
          <cell r="D125" t="str">
            <v>NO</v>
          </cell>
          <cell r="E125" t="str">
            <v>SCIENZE E TECNOLOGIE DELLE PRODUZIONI ANIMALI (D.M.270/04)</v>
          </cell>
          <cell r="F125">
            <v>0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1</v>
          </cell>
          <cell r="L125">
            <v>2</v>
          </cell>
          <cell r="M125">
            <v>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B126">
            <v>7004</v>
          </cell>
          <cell r="C126" t="str">
            <v>Laurea DM270</v>
          </cell>
          <cell r="D126" t="str">
            <v>NO</v>
          </cell>
          <cell r="E126" t="str">
            <v>BENI ENOGASTRONOMICI (D.M.270/04)</v>
          </cell>
          <cell r="F126">
            <v>4</v>
          </cell>
          <cell r="G126">
            <v>8</v>
          </cell>
          <cell r="H126">
            <v>5</v>
          </cell>
          <cell r="I126">
            <v>17</v>
          </cell>
          <cell r="J126">
            <v>6</v>
          </cell>
          <cell r="K126">
            <v>9</v>
          </cell>
          <cell r="L126">
            <v>2</v>
          </cell>
          <cell r="M126">
            <v>17</v>
          </cell>
          <cell r="N126">
            <v>4</v>
          </cell>
          <cell r="O126">
            <v>6</v>
          </cell>
          <cell r="P126">
            <v>4</v>
          </cell>
          <cell r="Q126">
            <v>14</v>
          </cell>
        </row>
        <row r="127">
          <cell r="B127">
            <v>7003</v>
          </cell>
          <cell r="C127" t="str">
            <v>Laurea DM270</v>
          </cell>
          <cell r="D127" t="str">
            <v>SI</v>
          </cell>
          <cell r="E127" t="str">
            <v>SCIENZE E TECNOLOGIE ALIMENTARI (D.M.270/04)</v>
          </cell>
          <cell r="F127">
            <v>5</v>
          </cell>
          <cell r="G127">
            <v>11</v>
          </cell>
          <cell r="H127">
            <v>8</v>
          </cell>
          <cell r="I127">
            <v>24</v>
          </cell>
          <cell r="J127">
            <v>18</v>
          </cell>
          <cell r="K127">
            <v>31</v>
          </cell>
          <cell r="L127">
            <v>4</v>
          </cell>
          <cell r="M127">
            <v>53</v>
          </cell>
          <cell r="N127">
            <v>19</v>
          </cell>
          <cell r="O127">
            <v>24</v>
          </cell>
          <cell r="P127">
            <v>9</v>
          </cell>
          <cell r="Q127">
            <v>52</v>
          </cell>
        </row>
        <row r="128">
          <cell r="B128">
            <v>1003</v>
          </cell>
          <cell r="C128" t="str">
            <v>Laurea DM509</v>
          </cell>
          <cell r="D128" t="str">
            <v>NO</v>
          </cell>
          <cell r="E128" t="str">
            <v>PRODUZIONI VEGETALI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B129">
            <v>1007</v>
          </cell>
          <cell r="C129" t="str">
            <v>Laurea DM509</v>
          </cell>
          <cell r="D129" t="str">
            <v>NO</v>
          </cell>
          <cell r="E129" t="str">
            <v>TECNOLOGIE FITOSANITARIE</v>
          </cell>
          <cell r="F129">
            <v>3</v>
          </cell>
          <cell r="G129">
            <v>1</v>
          </cell>
          <cell r="H129">
            <v>1</v>
          </cell>
          <cell r="I129">
            <v>5</v>
          </cell>
          <cell r="J129">
            <v>4</v>
          </cell>
          <cell r="K129">
            <v>1</v>
          </cell>
          <cell r="L129">
            <v>2</v>
          </cell>
          <cell r="M129">
            <v>7</v>
          </cell>
          <cell r="N129">
            <v>0</v>
          </cell>
          <cell r="O129">
            <v>1</v>
          </cell>
          <cell r="P129">
            <v>0</v>
          </cell>
          <cell r="Q129">
            <v>1</v>
          </cell>
        </row>
        <row r="130">
          <cell r="B130">
            <v>1006</v>
          </cell>
          <cell r="C130" t="str">
            <v>Laurea DM509</v>
          </cell>
          <cell r="D130" t="str">
            <v>NO</v>
          </cell>
          <cell r="E130" t="str">
            <v>TECNOLOGIE TRASFORMAZIONI E QUALITA' PRODOTTI AGRO-ALIMENTARI</v>
          </cell>
          <cell r="F130">
            <v>5</v>
          </cell>
          <cell r="G130">
            <v>5</v>
          </cell>
          <cell r="H130">
            <v>4</v>
          </cell>
          <cell r="I130">
            <v>14</v>
          </cell>
          <cell r="J130">
            <v>2</v>
          </cell>
          <cell r="K130">
            <v>4</v>
          </cell>
          <cell r="L130">
            <v>3</v>
          </cell>
          <cell r="M130">
            <v>9</v>
          </cell>
          <cell r="N130">
            <v>1</v>
          </cell>
          <cell r="O130">
            <v>2</v>
          </cell>
          <cell r="P130">
            <v>0</v>
          </cell>
          <cell r="Q130">
            <v>3</v>
          </cell>
        </row>
        <row r="131">
          <cell r="B131">
            <v>8582</v>
          </cell>
          <cell r="C131" t="str">
            <v>Laurea magistrale DM270</v>
          </cell>
          <cell r="D131" t="str">
            <v>NO</v>
          </cell>
          <cell r="E131" t="str">
            <v>BIOTECNOLOGIE PER LA QUALITA' E LA SICUREZZA DELL' ALIMENTAZIONE UMANA (D.M.270/04)</v>
          </cell>
          <cell r="F131">
            <v>0</v>
          </cell>
          <cell r="G131">
            <v>5</v>
          </cell>
          <cell r="H131">
            <v>5</v>
          </cell>
          <cell r="I131">
            <v>10</v>
          </cell>
          <cell r="J131">
            <v>0</v>
          </cell>
          <cell r="K131">
            <v>1</v>
          </cell>
          <cell r="L131">
            <v>3</v>
          </cell>
          <cell r="M131">
            <v>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>
            <v>8585</v>
          </cell>
          <cell r="C132" t="str">
            <v>Laurea magistrale DM270</v>
          </cell>
          <cell r="D132" t="str">
            <v>SI</v>
          </cell>
          <cell r="E132" t="str">
            <v>BIOTECNOLOGIE PER LA QUALITA' E LA SICUREZZA DELL'ALIMENTAZIONE (D.M.270/04)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1</v>
          </cell>
          <cell r="P132">
            <v>3</v>
          </cell>
          <cell r="Q132">
            <v>4</v>
          </cell>
        </row>
        <row r="133">
          <cell r="B133">
            <v>8001</v>
          </cell>
          <cell r="C133" t="str">
            <v>Laurea magistrale DM270</v>
          </cell>
          <cell r="D133" t="str">
            <v>NO</v>
          </cell>
          <cell r="E133" t="str">
            <v>COLTURE MEDITERRANEE (D.M.270/04)</v>
          </cell>
          <cell r="F133">
            <v>0</v>
          </cell>
          <cell r="G133">
            <v>1</v>
          </cell>
          <cell r="H133">
            <v>2</v>
          </cell>
          <cell r="I133">
            <v>3</v>
          </cell>
          <cell r="J133">
            <v>0</v>
          </cell>
          <cell r="K133">
            <v>0</v>
          </cell>
          <cell r="L133">
            <v>4</v>
          </cell>
          <cell r="M133">
            <v>4</v>
          </cell>
          <cell r="N133">
            <v>0</v>
          </cell>
          <cell r="O133">
            <v>2</v>
          </cell>
          <cell r="P133">
            <v>1</v>
          </cell>
          <cell r="Q133">
            <v>3</v>
          </cell>
        </row>
        <row r="134">
          <cell r="B134">
            <v>8002</v>
          </cell>
          <cell r="C134" t="str">
            <v>Laurea magistrale DM270</v>
          </cell>
          <cell r="D134" t="str">
            <v>SI</v>
          </cell>
          <cell r="E134" t="str">
            <v>MEDICINA DELLE PIANTE (D.M.270/04)</v>
          </cell>
          <cell r="F134">
            <v>0</v>
          </cell>
          <cell r="G134">
            <v>3</v>
          </cell>
          <cell r="H134">
            <v>10</v>
          </cell>
          <cell r="I134">
            <v>13</v>
          </cell>
          <cell r="J134">
            <v>0</v>
          </cell>
          <cell r="K134">
            <v>2</v>
          </cell>
          <cell r="L134">
            <v>14</v>
          </cell>
          <cell r="M134">
            <v>16</v>
          </cell>
          <cell r="N134">
            <v>1</v>
          </cell>
          <cell r="O134">
            <v>2</v>
          </cell>
          <cell r="P134">
            <v>7</v>
          </cell>
          <cell r="Q134">
            <v>10</v>
          </cell>
        </row>
        <row r="135">
          <cell r="B135">
            <v>8004</v>
          </cell>
          <cell r="C135" t="str">
            <v>Laurea magistrale DM270</v>
          </cell>
          <cell r="D135" t="str">
            <v>SI</v>
          </cell>
          <cell r="E135" t="str">
            <v>SCIENZE E TECNOLOGIE ALIMENTARI (D.M.270/04)</v>
          </cell>
          <cell r="F135">
            <v>1</v>
          </cell>
          <cell r="G135">
            <v>2</v>
          </cell>
          <cell r="H135">
            <v>9</v>
          </cell>
          <cell r="I135">
            <v>12</v>
          </cell>
          <cell r="J135">
            <v>2</v>
          </cell>
          <cell r="K135">
            <v>11</v>
          </cell>
          <cell r="L135">
            <v>11</v>
          </cell>
          <cell r="M135">
            <v>24</v>
          </cell>
          <cell r="N135">
            <v>0</v>
          </cell>
          <cell r="O135">
            <v>9</v>
          </cell>
          <cell r="P135">
            <v>17</v>
          </cell>
          <cell r="Q135">
            <v>26</v>
          </cell>
        </row>
        <row r="136">
          <cell r="B136">
            <v>5010</v>
          </cell>
          <cell r="C136" t="str">
            <v>Laurea specialistica DM509</v>
          </cell>
          <cell r="D136" t="str">
            <v>NO</v>
          </cell>
          <cell r="E136" t="str">
            <v>SCIENZE,TECNOLOGIE E GESTIONE DEL SISTEMA AGRO-ALIMENTARE</v>
          </cell>
          <cell r="F136">
            <v>0</v>
          </cell>
          <cell r="G136">
            <v>1</v>
          </cell>
          <cell r="H136">
            <v>1</v>
          </cell>
          <cell r="I136">
            <v>2</v>
          </cell>
          <cell r="J136">
            <v>0</v>
          </cell>
          <cell r="K136">
            <v>0</v>
          </cell>
          <cell r="L136">
            <v>1</v>
          </cell>
          <cell r="M136">
            <v>1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>
            <v>7312</v>
          </cell>
          <cell r="C137" t="str">
            <v>Laurea DM270</v>
          </cell>
          <cell r="D137" t="str">
            <v>SI</v>
          </cell>
          <cell r="E137" t="str">
            <v>SCIENZE DEI BENI CULTURALI (D.M.270/04)</v>
          </cell>
          <cell r="F137">
            <v>7</v>
          </cell>
          <cell r="G137">
            <v>35</v>
          </cell>
          <cell r="H137">
            <v>18</v>
          </cell>
          <cell r="I137">
            <v>60</v>
          </cell>
          <cell r="J137">
            <v>11</v>
          </cell>
          <cell r="K137">
            <v>39</v>
          </cell>
          <cell r="L137">
            <v>17</v>
          </cell>
          <cell r="M137">
            <v>67</v>
          </cell>
          <cell r="N137">
            <v>11</v>
          </cell>
          <cell r="O137">
            <v>48</v>
          </cell>
          <cell r="P137">
            <v>23</v>
          </cell>
          <cell r="Q137">
            <v>82</v>
          </cell>
        </row>
        <row r="138">
          <cell r="B138">
            <v>8392</v>
          </cell>
          <cell r="C138" t="str">
            <v>Laurea DM270</v>
          </cell>
          <cell r="D138" t="str">
            <v>NO</v>
          </cell>
          <cell r="E138" t="str">
            <v>SCIENZE DEI BENI CULTURALI PER IL TURISMO (D.M. 270/04)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0</v>
          </cell>
          <cell r="O138">
            <v>5</v>
          </cell>
          <cell r="P138">
            <v>4</v>
          </cell>
          <cell r="Q138">
            <v>9</v>
          </cell>
        </row>
        <row r="139">
          <cell r="B139">
            <v>7372</v>
          </cell>
          <cell r="C139" t="str">
            <v>Laurea DM270</v>
          </cell>
          <cell r="D139" t="str">
            <v>NO</v>
          </cell>
          <cell r="E139" t="str">
            <v>SCIENZE DEI BENI CULTURALI PER IL TURISMO E L'AMBIENTE (D.M.270/04) - TARANTO</v>
          </cell>
          <cell r="F139">
            <v>2</v>
          </cell>
          <cell r="G139">
            <v>2</v>
          </cell>
          <cell r="H139">
            <v>5</v>
          </cell>
          <cell r="I139">
            <v>9</v>
          </cell>
          <cell r="J139">
            <v>0</v>
          </cell>
          <cell r="K139">
            <v>1</v>
          </cell>
          <cell r="L139">
            <v>5</v>
          </cell>
          <cell r="M139">
            <v>6</v>
          </cell>
          <cell r="N139">
            <v>3</v>
          </cell>
          <cell r="O139">
            <v>6</v>
          </cell>
          <cell r="P139">
            <v>5</v>
          </cell>
          <cell r="Q139">
            <v>14</v>
          </cell>
        </row>
        <row r="140">
          <cell r="B140">
            <v>1023</v>
          </cell>
          <cell r="C140" t="str">
            <v>Laurea DM509</v>
          </cell>
          <cell r="D140" t="str">
            <v>NO</v>
          </cell>
          <cell r="E140" t="str">
            <v>SCIENZE DEI BENI CULTURALI</v>
          </cell>
          <cell r="F140">
            <v>3</v>
          </cell>
          <cell r="G140">
            <v>8</v>
          </cell>
          <cell r="H140">
            <v>7</v>
          </cell>
          <cell r="I140">
            <v>18</v>
          </cell>
          <cell r="J140">
            <v>0</v>
          </cell>
          <cell r="K140">
            <v>7</v>
          </cell>
          <cell r="L140">
            <v>6</v>
          </cell>
          <cell r="M140">
            <v>13</v>
          </cell>
          <cell r="N140">
            <v>3</v>
          </cell>
          <cell r="O140">
            <v>8</v>
          </cell>
          <cell r="P140">
            <v>1</v>
          </cell>
          <cell r="Q140">
            <v>12</v>
          </cell>
        </row>
        <row r="141">
          <cell r="B141">
            <v>1087</v>
          </cell>
          <cell r="C141" t="str">
            <v>Laurea DM509</v>
          </cell>
          <cell r="D141" t="str">
            <v>NO</v>
          </cell>
          <cell r="E141" t="str">
            <v>SCIENZE DEI BENI CULTURALI PER IL TURISMO E L'AMBIENTE (TARANTO)</v>
          </cell>
          <cell r="F141">
            <v>2</v>
          </cell>
          <cell r="G141">
            <v>1</v>
          </cell>
          <cell r="H141">
            <v>1</v>
          </cell>
          <cell r="I141">
            <v>4</v>
          </cell>
          <cell r="J141">
            <v>1</v>
          </cell>
          <cell r="K141">
            <v>2</v>
          </cell>
          <cell r="L141">
            <v>3</v>
          </cell>
          <cell r="M141">
            <v>6</v>
          </cell>
          <cell r="N141">
            <v>1</v>
          </cell>
          <cell r="O141">
            <v>1</v>
          </cell>
          <cell r="P141">
            <v>0</v>
          </cell>
          <cell r="Q141">
            <v>2</v>
          </cell>
        </row>
        <row r="142">
          <cell r="B142">
            <v>8312</v>
          </cell>
          <cell r="C142" t="str">
            <v>Laurea magistrale DM270</v>
          </cell>
          <cell r="D142" t="str">
            <v>SI</v>
          </cell>
          <cell r="E142" t="str">
            <v>ARCHEOLOGIA (D.M.270/04)</v>
          </cell>
          <cell r="F142">
            <v>0</v>
          </cell>
          <cell r="G142">
            <v>2</v>
          </cell>
          <cell r="H142">
            <v>25</v>
          </cell>
          <cell r="I142">
            <v>27</v>
          </cell>
          <cell r="J142">
            <v>0</v>
          </cell>
          <cell r="K142">
            <v>6</v>
          </cell>
          <cell r="L142">
            <v>20</v>
          </cell>
          <cell r="M142">
            <v>26</v>
          </cell>
          <cell r="N142">
            <v>1</v>
          </cell>
          <cell r="O142">
            <v>2</v>
          </cell>
          <cell r="P142">
            <v>10</v>
          </cell>
          <cell r="Q142">
            <v>13</v>
          </cell>
        </row>
        <row r="143">
          <cell r="B143">
            <v>8315</v>
          </cell>
          <cell r="C143" t="str">
            <v>Laurea magistrale DM270</v>
          </cell>
          <cell r="D143" t="str">
            <v>SI</v>
          </cell>
          <cell r="E143" t="str">
            <v>FILOLOGIA, LETTERATURE E STORIA DELL' ANTICHITA' (D.M.270/04)</v>
          </cell>
          <cell r="F143">
            <v>0</v>
          </cell>
          <cell r="G143">
            <v>7</v>
          </cell>
          <cell r="H143">
            <v>26</v>
          </cell>
          <cell r="I143">
            <v>33</v>
          </cell>
          <cell r="J143">
            <v>2</v>
          </cell>
          <cell r="K143">
            <v>3</v>
          </cell>
          <cell r="L143">
            <v>23</v>
          </cell>
          <cell r="M143">
            <v>28</v>
          </cell>
          <cell r="N143">
            <v>0</v>
          </cell>
          <cell r="O143">
            <v>3</v>
          </cell>
          <cell r="P143">
            <v>19</v>
          </cell>
          <cell r="Q143">
            <v>22</v>
          </cell>
        </row>
        <row r="144">
          <cell r="B144">
            <v>7624</v>
          </cell>
          <cell r="C144" t="str">
            <v>Laurea DM270</v>
          </cell>
          <cell r="D144" t="str">
            <v>SI</v>
          </cell>
          <cell r="E144" t="str">
            <v>SCIENZE DELLA COMUNICAZIONE (D.M.270/04)</v>
          </cell>
          <cell r="F144">
            <v>30</v>
          </cell>
          <cell r="G144">
            <v>64</v>
          </cell>
          <cell r="H144">
            <v>8</v>
          </cell>
          <cell r="I144">
            <v>102</v>
          </cell>
          <cell r="J144">
            <v>37</v>
          </cell>
          <cell r="K144">
            <v>48</v>
          </cell>
          <cell r="L144">
            <v>7</v>
          </cell>
          <cell r="M144">
            <v>92</v>
          </cell>
          <cell r="N144">
            <v>49</v>
          </cell>
          <cell r="O144">
            <v>63</v>
          </cell>
          <cell r="P144">
            <v>17</v>
          </cell>
          <cell r="Q144">
            <v>129</v>
          </cell>
        </row>
        <row r="145">
          <cell r="B145">
            <v>7626</v>
          </cell>
          <cell r="C145" t="str">
            <v>Laurea DM270</v>
          </cell>
          <cell r="D145" t="str">
            <v>NO</v>
          </cell>
          <cell r="E145" t="str">
            <v>SCIENZE DELLA COMUNICAZIONE E DELL'ANIMAZIONE SOCIO-CULTURALE (D.M. 270/04)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4</v>
          </cell>
          <cell r="O145">
            <v>18</v>
          </cell>
          <cell r="P145">
            <v>6</v>
          </cell>
          <cell r="Q145">
            <v>28</v>
          </cell>
        </row>
        <row r="146">
          <cell r="B146">
            <v>7703</v>
          </cell>
          <cell r="C146" t="str">
            <v>Laurea DM270</v>
          </cell>
          <cell r="D146" t="str">
            <v>NO</v>
          </cell>
          <cell r="E146" t="str">
            <v>SCIENZE DELLA COMUNICAZIONE NELLE ORGANIZZAZIONI (D.M.270/04) - TARANTO</v>
          </cell>
          <cell r="F146">
            <v>8</v>
          </cell>
          <cell r="G146">
            <v>16</v>
          </cell>
          <cell r="H146">
            <v>1</v>
          </cell>
          <cell r="I146">
            <v>25</v>
          </cell>
          <cell r="J146">
            <v>10</v>
          </cell>
          <cell r="K146">
            <v>15</v>
          </cell>
          <cell r="L146">
            <v>5</v>
          </cell>
          <cell r="M146">
            <v>30</v>
          </cell>
          <cell r="N146">
            <v>6</v>
          </cell>
          <cell r="O146">
            <v>15</v>
          </cell>
          <cell r="P146">
            <v>5</v>
          </cell>
          <cell r="Q146">
            <v>26</v>
          </cell>
        </row>
        <row r="147">
          <cell r="B147">
            <v>7623</v>
          </cell>
          <cell r="C147" t="str">
            <v>Laurea DM270</v>
          </cell>
          <cell r="D147" t="str">
            <v>NO</v>
          </cell>
          <cell r="E147" t="str">
            <v>SCIENZE DELLA FORMAZIONE (D.M.270/04)</v>
          </cell>
          <cell r="F147">
            <v>7</v>
          </cell>
          <cell r="G147">
            <v>36</v>
          </cell>
          <cell r="H147">
            <v>7</v>
          </cell>
          <cell r="I147">
            <v>50</v>
          </cell>
          <cell r="J147">
            <v>35</v>
          </cell>
          <cell r="K147">
            <v>29</v>
          </cell>
          <cell r="L147">
            <v>4</v>
          </cell>
          <cell r="M147">
            <v>68</v>
          </cell>
          <cell r="N147">
            <v>35</v>
          </cell>
          <cell r="O147">
            <v>29</v>
          </cell>
          <cell r="P147">
            <v>1</v>
          </cell>
          <cell r="Q147">
            <v>65</v>
          </cell>
        </row>
        <row r="148">
          <cell r="B148">
            <v>7622</v>
          </cell>
          <cell r="C148" t="str">
            <v>Laurea DM270</v>
          </cell>
          <cell r="D148" t="str">
            <v>NO</v>
          </cell>
          <cell r="E148" t="str">
            <v>SCIENZE DELL'EDUCAZIONE (D.M.270/04)</v>
          </cell>
          <cell r="F148">
            <v>35</v>
          </cell>
          <cell r="G148">
            <v>50</v>
          </cell>
          <cell r="H148">
            <v>8</v>
          </cell>
          <cell r="I148">
            <v>93</v>
          </cell>
          <cell r="J148">
            <v>36</v>
          </cell>
          <cell r="K148">
            <v>81</v>
          </cell>
          <cell r="L148">
            <v>8</v>
          </cell>
          <cell r="M148">
            <v>125</v>
          </cell>
          <cell r="N148">
            <v>79</v>
          </cell>
          <cell r="O148">
            <v>83</v>
          </cell>
          <cell r="P148">
            <v>5</v>
          </cell>
          <cell r="Q148">
            <v>167</v>
          </cell>
        </row>
        <row r="149">
          <cell r="B149">
            <v>8966</v>
          </cell>
          <cell r="C149" t="str">
            <v>Laurea DM270</v>
          </cell>
          <cell r="D149" t="str">
            <v>SI</v>
          </cell>
          <cell r="E149" t="str">
            <v>SCIENZE DELL'EDUCAZIONE E DELLA FORMAZIONE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7702</v>
          </cell>
          <cell r="C150" t="str">
            <v>Laurea DM270</v>
          </cell>
          <cell r="D150" t="str">
            <v>NO</v>
          </cell>
          <cell r="E150" t="str">
            <v>SCIENZE DELL'EDUCAZIONE E DELL'ANIMAZIONE SOCIO CULTURALE (D.M.270/04)</v>
          </cell>
          <cell r="F150">
            <v>14</v>
          </cell>
          <cell r="G150">
            <v>17</v>
          </cell>
          <cell r="H150">
            <v>10</v>
          </cell>
          <cell r="I150">
            <v>41</v>
          </cell>
          <cell r="J150">
            <v>11</v>
          </cell>
          <cell r="K150">
            <v>24</v>
          </cell>
          <cell r="L150">
            <v>9</v>
          </cell>
          <cell r="M150">
            <v>44</v>
          </cell>
          <cell r="N150">
            <v>6</v>
          </cell>
          <cell r="O150">
            <v>12</v>
          </cell>
          <cell r="P150">
            <v>3</v>
          </cell>
          <cell r="Q150">
            <v>21</v>
          </cell>
        </row>
        <row r="151">
          <cell r="B151">
            <v>7625</v>
          </cell>
          <cell r="C151" t="str">
            <v>Laurea DM270</v>
          </cell>
          <cell r="D151" t="str">
            <v>SI</v>
          </cell>
          <cell r="E151" t="str">
            <v>SCIENZE E TECNICHE PSICOLOGICHE (D.M.270/04)</v>
          </cell>
          <cell r="F151">
            <v>21</v>
          </cell>
          <cell r="G151">
            <v>100</v>
          </cell>
          <cell r="H151">
            <v>14</v>
          </cell>
          <cell r="I151">
            <v>135</v>
          </cell>
          <cell r="J151">
            <v>37</v>
          </cell>
          <cell r="K151">
            <v>128</v>
          </cell>
          <cell r="L151">
            <v>30</v>
          </cell>
          <cell r="M151">
            <v>195</v>
          </cell>
          <cell r="N151">
            <v>42</v>
          </cell>
          <cell r="O151">
            <v>116</v>
          </cell>
          <cell r="P151">
            <v>9</v>
          </cell>
          <cell r="Q151">
            <v>167</v>
          </cell>
        </row>
        <row r="152">
          <cell r="B152">
            <v>1089</v>
          </cell>
          <cell r="C152" t="str">
            <v>Laurea DM509</v>
          </cell>
          <cell r="D152" t="str">
            <v>NO</v>
          </cell>
          <cell r="E152" t="str">
            <v>EDUC.PROF.LE NEL CAMPO DEL DISAGIO MINORILE, DEVIANZA E MARGINALITA'</v>
          </cell>
          <cell r="F152">
            <v>12</v>
          </cell>
          <cell r="G152">
            <v>7</v>
          </cell>
          <cell r="H152">
            <v>5</v>
          </cell>
          <cell r="I152">
            <v>24</v>
          </cell>
          <cell r="J152">
            <v>4</v>
          </cell>
          <cell r="K152">
            <v>7</v>
          </cell>
          <cell r="L152">
            <v>7</v>
          </cell>
          <cell r="M152">
            <v>18</v>
          </cell>
          <cell r="N152">
            <v>3</v>
          </cell>
          <cell r="O152">
            <v>6</v>
          </cell>
          <cell r="P152">
            <v>1</v>
          </cell>
          <cell r="Q152">
            <v>10</v>
          </cell>
        </row>
        <row r="153">
          <cell r="B153">
            <v>1108</v>
          </cell>
          <cell r="C153" t="str">
            <v>Laurea DM509</v>
          </cell>
          <cell r="D153" t="str">
            <v>NO</v>
          </cell>
          <cell r="E153" t="str">
            <v>EDUC.PROF.NEL CAMPO DEL DIS.MINORILE,DEVIANZA E MARG. (TARANTO)</v>
          </cell>
          <cell r="F153">
            <v>2</v>
          </cell>
          <cell r="G153">
            <v>8</v>
          </cell>
          <cell r="H153">
            <v>3</v>
          </cell>
          <cell r="I153">
            <v>13</v>
          </cell>
          <cell r="J153">
            <v>0</v>
          </cell>
          <cell r="K153">
            <v>1</v>
          </cell>
          <cell r="L153">
            <v>2</v>
          </cell>
          <cell r="M153">
            <v>3</v>
          </cell>
          <cell r="N153">
            <v>0</v>
          </cell>
          <cell r="O153">
            <v>1</v>
          </cell>
          <cell r="P153">
            <v>1</v>
          </cell>
          <cell r="Q153">
            <v>2</v>
          </cell>
        </row>
        <row r="154">
          <cell r="B154">
            <v>1043</v>
          </cell>
          <cell r="C154" t="str">
            <v>Laurea DM509</v>
          </cell>
          <cell r="D154" t="str">
            <v>NO</v>
          </cell>
          <cell r="E154" t="str">
            <v>SCIENZE DELLA COMUNICAZIONE</v>
          </cell>
          <cell r="F154">
            <v>11</v>
          </cell>
          <cell r="G154">
            <v>23</v>
          </cell>
          <cell r="H154">
            <v>8</v>
          </cell>
          <cell r="I154">
            <v>42</v>
          </cell>
          <cell r="J154">
            <v>11</v>
          </cell>
          <cell r="K154">
            <v>16</v>
          </cell>
          <cell r="L154">
            <v>8</v>
          </cell>
          <cell r="M154">
            <v>35</v>
          </cell>
          <cell r="N154">
            <v>4</v>
          </cell>
          <cell r="O154">
            <v>6</v>
          </cell>
          <cell r="P154">
            <v>3</v>
          </cell>
          <cell r="Q154">
            <v>13</v>
          </cell>
        </row>
        <row r="155">
          <cell r="B155">
            <v>1090</v>
          </cell>
          <cell r="C155" t="str">
            <v>Laurea DM509</v>
          </cell>
          <cell r="D155" t="str">
            <v>NO</v>
          </cell>
          <cell r="E155" t="str">
            <v>SCIENZE DELLA COMUNICAZIONE (TARANTO)</v>
          </cell>
          <cell r="F155">
            <v>5</v>
          </cell>
          <cell r="G155">
            <v>6</v>
          </cell>
          <cell r="H155">
            <v>1</v>
          </cell>
          <cell r="I155">
            <v>12</v>
          </cell>
          <cell r="J155">
            <v>1</v>
          </cell>
          <cell r="K155">
            <v>7</v>
          </cell>
          <cell r="L155">
            <v>1</v>
          </cell>
          <cell r="M155">
            <v>9</v>
          </cell>
          <cell r="N155">
            <v>0</v>
          </cell>
          <cell r="O155">
            <v>2</v>
          </cell>
          <cell r="P155">
            <v>0</v>
          </cell>
          <cell r="Q155">
            <v>2</v>
          </cell>
        </row>
        <row r="156">
          <cell r="B156">
            <v>1044</v>
          </cell>
          <cell r="C156" t="str">
            <v>Laurea DM509</v>
          </cell>
          <cell r="D156" t="str">
            <v>NO</v>
          </cell>
          <cell r="E156" t="str">
            <v>SCIENZE DELL'EDUCAZIONE E DELLA FORMAZIONE</v>
          </cell>
          <cell r="F156">
            <v>59</v>
          </cell>
          <cell r="G156">
            <v>108</v>
          </cell>
          <cell r="H156">
            <v>38</v>
          </cell>
          <cell r="I156">
            <v>205</v>
          </cell>
          <cell r="J156">
            <v>33</v>
          </cell>
          <cell r="K156">
            <v>57</v>
          </cell>
          <cell r="L156">
            <v>10</v>
          </cell>
          <cell r="M156">
            <v>100</v>
          </cell>
          <cell r="N156">
            <v>15</v>
          </cell>
          <cell r="O156">
            <v>20</v>
          </cell>
          <cell r="P156">
            <v>3</v>
          </cell>
          <cell r="Q156">
            <v>38</v>
          </cell>
        </row>
        <row r="157">
          <cell r="B157">
            <v>1045</v>
          </cell>
          <cell r="C157" t="str">
            <v>Laurea DM509</v>
          </cell>
          <cell r="D157" t="str">
            <v>NO</v>
          </cell>
          <cell r="E157" t="str">
            <v>SCIENZE E TECNICHE PSICOLOGICHE</v>
          </cell>
          <cell r="F157">
            <v>4</v>
          </cell>
          <cell r="G157">
            <v>25</v>
          </cell>
          <cell r="H157">
            <v>10</v>
          </cell>
          <cell r="I157">
            <v>39</v>
          </cell>
          <cell r="J157">
            <v>4</v>
          </cell>
          <cell r="K157">
            <v>12</v>
          </cell>
          <cell r="L157">
            <v>2</v>
          </cell>
          <cell r="M157">
            <v>18</v>
          </cell>
          <cell r="N157">
            <v>0</v>
          </cell>
          <cell r="O157">
            <v>4</v>
          </cell>
          <cell r="P157">
            <v>2</v>
          </cell>
          <cell r="Q157">
            <v>6</v>
          </cell>
        </row>
        <row r="158">
          <cell r="B158">
            <v>1109</v>
          </cell>
          <cell r="C158" t="str">
            <v>Laurea DM509</v>
          </cell>
          <cell r="D158" t="str">
            <v>NO</v>
          </cell>
          <cell r="E158" t="str">
            <v>SCIENZE E TECNOLOGIE DELLA MODA</v>
          </cell>
          <cell r="F158">
            <v>1</v>
          </cell>
          <cell r="G158">
            <v>30</v>
          </cell>
          <cell r="H158">
            <v>20</v>
          </cell>
          <cell r="I158">
            <v>51</v>
          </cell>
          <cell r="J158">
            <v>3</v>
          </cell>
          <cell r="K158">
            <v>21</v>
          </cell>
          <cell r="L158">
            <v>18</v>
          </cell>
          <cell r="M158">
            <v>42</v>
          </cell>
          <cell r="N158">
            <v>5</v>
          </cell>
          <cell r="O158">
            <v>14</v>
          </cell>
          <cell r="P158">
            <v>5</v>
          </cell>
          <cell r="Q158">
            <v>24</v>
          </cell>
        </row>
        <row r="159">
          <cell r="B159">
            <v>1110</v>
          </cell>
          <cell r="C159" t="str">
            <v>Laurea DM509</v>
          </cell>
          <cell r="D159" t="str">
            <v>NO</v>
          </cell>
          <cell r="E159" t="str">
            <v>SCIENZE E TECNOLOGIE DELLA MODA (TARANTO)</v>
          </cell>
          <cell r="F159">
            <v>0</v>
          </cell>
          <cell r="G159">
            <v>16</v>
          </cell>
          <cell r="H159">
            <v>1</v>
          </cell>
          <cell r="I159">
            <v>17</v>
          </cell>
          <cell r="J159">
            <v>1</v>
          </cell>
          <cell r="K159">
            <v>5</v>
          </cell>
          <cell r="L159">
            <v>1</v>
          </cell>
          <cell r="M159">
            <v>7</v>
          </cell>
          <cell r="N159">
            <v>0</v>
          </cell>
          <cell r="O159">
            <v>2</v>
          </cell>
          <cell r="P159">
            <v>0</v>
          </cell>
          <cell r="Q159">
            <v>2</v>
          </cell>
        </row>
        <row r="160">
          <cell r="B160">
            <v>8606</v>
          </cell>
          <cell r="C160" t="str">
            <v>Laurea magistrale ciclo unico 5 anni DM270</v>
          </cell>
          <cell r="D160" t="str">
            <v>SI</v>
          </cell>
          <cell r="E160" t="str">
            <v>SCIENZE DELLA FORMAZIONE PRIMARIA (D.M.270/04)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20</v>
          </cell>
          <cell r="O160">
            <v>153</v>
          </cell>
          <cell r="P160">
            <v>97</v>
          </cell>
          <cell r="Q160">
            <v>270</v>
          </cell>
        </row>
        <row r="161">
          <cell r="B161">
            <v>8605</v>
          </cell>
          <cell r="C161" t="str">
            <v>Laurea magistrale DM270</v>
          </cell>
          <cell r="D161" t="str">
            <v>NO</v>
          </cell>
          <cell r="E161" t="str">
            <v>CONSULENTE PER I SERVIZI ALLA PERSONA E ALLE IMPRESE (D.M.270/04)</v>
          </cell>
          <cell r="F161">
            <v>0</v>
          </cell>
          <cell r="G161">
            <v>2</v>
          </cell>
          <cell r="H161">
            <v>18</v>
          </cell>
          <cell r="I161">
            <v>20</v>
          </cell>
          <cell r="J161">
            <v>0</v>
          </cell>
          <cell r="K161">
            <v>16</v>
          </cell>
          <cell r="L161">
            <v>34</v>
          </cell>
          <cell r="M161">
            <v>50</v>
          </cell>
          <cell r="N161">
            <v>4</v>
          </cell>
          <cell r="O161">
            <v>16</v>
          </cell>
          <cell r="P161">
            <v>30</v>
          </cell>
          <cell r="Q161">
            <v>50</v>
          </cell>
        </row>
        <row r="162">
          <cell r="B162">
            <v>8014</v>
          </cell>
          <cell r="C162" t="str">
            <v>Laurea magistrale DM270</v>
          </cell>
          <cell r="D162" t="str">
            <v>SI</v>
          </cell>
          <cell r="E162" t="str">
            <v>FORMAZIONE E GESTIONE DELLE RISORSE UMANE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B163">
            <v>8602</v>
          </cell>
          <cell r="C163" t="str">
            <v>Laurea magistrale DM270</v>
          </cell>
          <cell r="D163" t="str">
            <v>NO</v>
          </cell>
          <cell r="E163" t="str">
            <v>INFORMAZIONE E SISTEMI EDITORIALI (D.M.270/04)</v>
          </cell>
          <cell r="F163">
            <v>1</v>
          </cell>
          <cell r="G163">
            <v>7</v>
          </cell>
          <cell r="H163">
            <v>44</v>
          </cell>
          <cell r="I163">
            <v>52</v>
          </cell>
          <cell r="J163">
            <v>0</v>
          </cell>
          <cell r="K163">
            <v>6</v>
          </cell>
          <cell r="L163">
            <v>32</v>
          </cell>
          <cell r="M163">
            <v>38</v>
          </cell>
          <cell r="N163">
            <v>0</v>
          </cell>
          <cell r="O163">
            <v>3</v>
          </cell>
          <cell r="P163">
            <v>6</v>
          </cell>
          <cell r="Q163">
            <v>9</v>
          </cell>
        </row>
        <row r="164">
          <cell r="B164">
            <v>8608</v>
          </cell>
          <cell r="C164" t="str">
            <v>Laurea magistrale DM270</v>
          </cell>
          <cell r="D164" t="str">
            <v>NO</v>
          </cell>
          <cell r="E164" t="str">
            <v>PROGETTAZIONE E GESTIONE FORMATIVA NELL'ERA DIGITALE (D.M. 270/04)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10</v>
          </cell>
          <cell r="M164">
            <v>10</v>
          </cell>
          <cell r="N164">
            <v>0</v>
          </cell>
          <cell r="O164">
            <v>0</v>
          </cell>
          <cell r="P164">
            <v>3</v>
          </cell>
          <cell r="Q164">
            <v>3</v>
          </cell>
        </row>
        <row r="165">
          <cell r="B165">
            <v>8603</v>
          </cell>
          <cell r="C165" t="str">
            <v>Laurea magistrale DM270</v>
          </cell>
          <cell r="D165" t="str">
            <v>SI</v>
          </cell>
          <cell r="E165" t="str">
            <v>PSICOLOGIA CLINICA (D.M.270/04)</v>
          </cell>
          <cell r="F165">
            <v>0</v>
          </cell>
          <cell r="G165">
            <v>9</v>
          </cell>
          <cell r="H165">
            <v>74</v>
          </cell>
          <cell r="I165">
            <v>83</v>
          </cell>
          <cell r="J165">
            <v>2</v>
          </cell>
          <cell r="K165">
            <v>19</v>
          </cell>
          <cell r="L165">
            <v>72</v>
          </cell>
          <cell r="M165">
            <v>93</v>
          </cell>
          <cell r="N165">
            <v>0</v>
          </cell>
          <cell r="O165">
            <v>26</v>
          </cell>
          <cell r="P165">
            <v>82</v>
          </cell>
          <cell r="Q165">
            <v>108</v>
          </cell>
        </row>
        <row r="166">
          <cell r="B166">
            <v>8601</v>
          </cell>
          <cell r="C166" t="str">
            <v>Laurea magistrale DM270</v>
          </cell>
          <cell r="D166" t="str">
            <v>NO</v>
          </cell>
          <cell r="E166" t="str">
            <v>SCIENZE DELL'EDUCAZIONE DEGLI ADULTI E DELLA FORMAZIONE CONTINUA (D.M.270/04)</v>
          </cell>
          <cell r="F166">
            <v>4</v>
          </cell>
          <cell r="G166">
            <v>23</v>
          </cell>
          <cell r="H166">
            <v>21</v>
          </cell>
          <cell r="I166">
            <v>48</v>
          </cell>
          <cell r="J166">
            <v>3</v>
          </cell>
          <cell r="K166">
            <v>11</v>
          </cell>
          <cell r="L166">
            <v>10</v>
          </cell>
          <cell r="M166">
            <v>24</v>
          </cell>
          <cell r="N166">
            <v>9</v>
          </cell>
          <cell r="O166">
            <v>23</v>
          </cell>
          <cell r="P166">
            <v>14</v>
          </cell>
          <cell r="Q166">
            <v>46</v>
          </cell>
        </row>
        <row r="167">
          <cell r="B167">
            <v>8607</v>
          </cell>
          <cell r="C167" t="str">
            <v>Laurea magistrale DM270</v>
          </cell>
          <cell r="D167" t="str">
            <v>SI</v>
          </cell>
          <cell r="E167" t="str">
            <v>SCIENZE DELL'INFORMAZIONE EDITORIALE, PUBBLICA E SOCIALE (D.M.270/04)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</v>
          </cell>
          <cell r="K167">
            <v>1</v>
          </cell>
          <cell r="L167">
            <v>9</v>
          </cell>
          <cell r="M167">
            <v>11</v>
          </cell>
          <cell r="N167">
            <v>2</v>
          </cell>
          <cell r="O167">
            <v>7</v>
          </cell>
          <cell r="P167">
            <v>24</v>
          </cell>
          <cell r="Q167">
            <v>33</v>
          </cell>
        </row>
        <row r="168">
          <cell r="B168">
            <v>8604</v>
          </cell>
          <cell r="C168" t="str">
            <v>Laurea magistrale DM270</v>
          </cell>
          <cell r="D168" t="str">
            <v>SI</v>
          </cell>
          <cell r="E168" t="str">
            <v>SCIENZE PEDAGOGICHE (D.M.270/04)</v>
          </cell>
          <cell r="F168">
            <v>0</v>
          </cell>
          <cell r="G168">
            <v>5</v>
          </cell>
          <cell r="H168">
            <v>25</v>
          </cell>
          <cell r="I168">
            <v>30</v>
          </cell>
          <cell r="J168">
            <v>0</v>
          </cell>
          <cell r="K168">
            <v>7</v>
          </cell>
          <cell r="L168">
            <v>30</v>
          </cell>
          <cell r="M168">
            <v>37</v>
          </cell>
          <cell r="N168">
            <v>3</v>
          </cell>
          <cell r="O168">
            <v>19</v>
          </cell>
          <cell r="P168">
            <v>61</v>
          </cell>
          <cell r="Q168">
            <v>83</v>
          </cell>
        </row>
        <row r="169">
          <cell r="B169">
            <v>5042</v>
          </cell>
          <cell r="C169" t="str">
            <v>Laurea specialistica DM509</v>
          </cell>
          <cell r="D169" t="str">
            <v>NO</v>
          </cell>
          <cell r="E169" t="str">
            <v>COMUNICAZIONE E MULTIMEDIALITA'</v>
          </cell>
          <cell r="F169">
            <v>0</v>
          </cell>
          <cell r="G169">
            <v>3</v>
          </cell>
          <cell r="H169">
            <v>11</v>
          </cell>
          <cell r="I169">
            <v>14</v>
          </cell>
          <cell r="J169">
            <v>0</v>
          </cell>
          <cell r="K169">
            <v>0</v>
          </cell>
          <cell r="L169">
            <v>1</v>
          </cell>
          <cell r="M169">
            <v>1</v>
          </cell>
          <cell r="N169">
            <v>0</v>
          </cell>
          <cell r="O169">
            <v>0</v>
          </cell>
          <cell r="P169">
            <v>1</v>
          </cell>
          <cell r="Q169">
            <v>1</v>
          </cell>
        </row>
        <row r="170">
          <cell r="B170">
            <v>5037</v>
          </cell>
          <cell r="C170" t="str">
            <v>Laurea specialistica DM509</v>
          </cell>
          <cell r="D170" t="str">
            <v>NO</v>
          </cell>
          <cell r="E170" t="str">
            <v>PROGRAMMAZIONE E GESTIONE DEI SERVIZI EDUCATIVI E FORMATIVI</v>
          </cell>
          <cell r="F170">
            <v>6</v>
          </cell>
          <cell r="G170">
            <v>27</v>
          </cell>
          <cell r="H170">
            <v>7</v>
          </cell>
          <cell r="I170">
            <v>40</v>
          </cell>
          <cell r="J170">
            <v>5</v>
          </cell>
          <cell r="K170">
            <v>8</v>
          </cell>
          <cell r="L170">
            <v>3</v>
          </cell>
          <cell r="M170">
            <v>16</v>
          </cell>
          <cell r="N170">
            <v>0</v>
          </cell>
          <cell r="O170">
            <v>5</v>
          </cell>
          <cell r="P170">
            <v>1</v>
          </cell>
          <cell r="Q170">
            <v>6</v>
          </cell>
        </row>
        <row r="171">
          <cell r="B171">
            <v>5039</v>
          </cell>
          <cell r="C171" t="str">
            <v>Laurea specialistica DM509</v>
          </cell>
          <cell r="D171" t="str">
            <v>NO</v>
          </cell>
          <cell r="E171" t="str">
            <v>PSICOLOGIA CLINICA DELLO SVILUPPO E DELLE RELAZIONI</v>
          </cell>
          <cell r="F171">
            <v>0</v>
          </cell>
          <cell r="G171">
            <v>5</v>
          </cell>
          <cell r="H171">
            <v>13</v>
          </cell>
          <cell r="I171">
            <v>18</v>
          </cell>
          <cell r="J171">
            <v>0</v>
          </cell>
          <cell r="K171">
            <v>4</v>
          </cell>
          <cell r="L171">
            <v>4</v>
          </cell>
          <cell r="M171">
            <v>8</v>
          </cell>
          <cell r="N171">
            <v>0</v>
          </cell>
          <cell r="O171">
            <v>0</v>
          </cell>
          <cell r="P171">
            <v>2</v>
          </cell>
          <cell r="Q171">
            <v>2</v>
          </cell>
        </row>
        <row r="172">
          <cell r="B172">
            <v>5038</v>
          </cell>
          <cell r="C172" t="str">
            <v>Laurea specialistica DM509</v>
          </cell>
          <cell r="D172" t="str">
            <v>NO</v>
          </cell>
          <cell r="E172" t="str">
            <v>PSICOLOGIA DELL'ORGANIZZAZIONE E DELLA COMUNICAZIONE</v>
          </cell>
          <cell r="F172">
            <v>1</v>
          </cell>
          <cell r="G172">
            <v>7</v>
          </cell>
          <cell r="H172">
            <v>0</v>
          </cell>
          <cell r="I172">
            <v>8</v>
          </cell>
          <cell r="J172">
            <v>2</v>
          </cell>
          <cell r="K172">
            <v>1</v>
          </cell>
          <cell r="L172">
            <v>1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1</v>
          </cell>
        </row>
        <row r="173">
          <cell r="B173">
            <v>5058</v>
          </cell>
          <cell r="C173" t="str">
            <v>Laurea specialistica DM509</v>
          </cell>
          <cell r="D173" t="str">
            <v>NO</v>
          </cell>
          <cell r="E173" t="str">
            <v>SCIENZE DELL'EDUCAZIONE DEGLI ADULTI E FORMAZIONE CONTINUA</v>
          </cell>
          <cell r="F173">
            <v>0</v>
          </cell>
          <cell r="G173">
            <v>1</v>
          </cell>
          <cell r="H173">
            <v>0</v>
          </cell>
          <cell r="I173">
            <v>1</v>
          </cell>
          <cell r="J173">
            <v>2</v>
          </cell>
          <cell r="K173">
            <v>3</v>
          </cell>
          <cell r="L173">
            <v>0</v>
          </cell>
          <cell r="M173">
            <v>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B174">
            <v>5041</v>
          </cell>
          <cell r="C174" t="str">
            <v>Laurea specialistica DM509</v>
          </cell>
          <cell r="D174" t="str">
            <v>NO</v>
          </cell>
          <cell r="E174" t="str">
            <v>SCIENZE PEDAGOGICHE</v>
          </cell>
          <cell r="F174">
            <v>3</v>
          </cell>
          <cell r="G174">
            <v>13</v>
          </cell>
          <cell r="H174">
            <v>25</v>
          </cell>
          <cell r="I174">
            <v>41</v>
          </cell>
          <cell r="J174">
            <v>3</v>
          </cell>
          <cell r="K174">
            <v>13</v>
          </cell>
          <cell r="L174">
            <v>12</v>
          </cell>
          <cell r="M174">
            <v>28</v>
          </cell>
          <cell r="N174">
            <v>1</v>
          </cell>
          <cell r="O174">
            <v>4</v>
          </cell>
          <cell r="P174">
            <v>1</v>
          </cell>
          <cell r="Q174">
            <v>6</v>
          </cell>
        </row>
        <row r="175">
          <cell r="B175">
            <v>7753</v>
          </cell>
          <cell r="C175" t="str">
            <v>Laurea DM270</v>
          </cell>
          <cell r="D175" t="str">
            <v>NO</v>
          </cell>
          <cell r="E175" t="str">
            <v>SCIENZE E TECNOLOGIE PER I BENI CULTURALI (D.M.270/04)</v>
          </cell>
          <cell r="F175">
            <v>0</v>
          </cell>
          <cell r="G175">
            <v>4</v>
          </cell>
          <cell r="H175">
            <v>1</v>
          </cell>
          <cell r="I175">
            <v>5</v>
          </cell>
          <cell r="J175">
            <v>0</v>
          </cell>
          <cell r="K175">
            <v>2</v>
          </cell>
          <cell r="L175">
            <v>0</v>
          </cell>
          <cell r="M175">
            <v>2</v>
          </cell>
          <cell r="N175">
            <v>1</v>
          </cell>
          <cell r="O175">
            <v>2</v>
          </cell>
          <cell r="P175">
            <v>2</v>
          </cell>
          <cell r="Q175">
            <v>5</v>
          </cell>
        </row>
        <row r="176">
          <cell r="B176">
            <v>7751</v>
          </cell>
          <cell r="C176" t="str">
            <v>Laurea DM270</v>
          </cell>
          <cell r="D176" t="str">
            <v>SI</v>
          </cell>
          <cell r="E176" t="str">
            <v>SCIENZE GEOLOGICHE (D.M.270/04)</v>
          </cell>
          <cell r="F176">
            <v>1</v>
          </cell>
          <cell r="G176">
            <v>1</v>
          </cell>
          <cell r="H176">
            <v>0</v>
          </cell>
          <cell r="I176">
            <v>2</v>
          </cell>
          <cell r="J176">
            <v>3</v>
          </cell>
          <cell r="K176">
            <v>7</v>
          </cell>
          <cell r="L176">
            <v>2</v>
          </cell>
          <cell r="M176">
            <v>12</v>
          </cell>
          <cell r="N176">
            <v>10</v>
          </cell>
          <cell r="O176">
            <v>6</v>
          </cell>
          <cell r="P176">
            <v>0</v>
          </cell>
          <cell r="Q176">
            <v>16</v>
          </cell>
        </row>
        <row r="177">
          <cell r="B177">
            <v>1058</v>
          </cell>
          <cell r="C177" t="str">
            <v>Laurea DM509</v>
          </cell>
          <cell r="D177" t="str">
            <v>NO</v>
          </cell>
          <cell r="E177" t="str">
            <v>SCIENZA E TECNOL.DIAGNOSTICA CONSERVAZIONE BENI CULTURALI</v>
          </cell>
          <cell r="F177">
            <v>9</v>
          </cell>
          <cell r="G177">
            <v>9</v>
          </cell>
          <cell r="H177">
            <v>4</v>
          </cell>
          <cell r="I177">
            <v>22</v>
          </cell>
          <cell r="J177">
            <v>2</v>
          </cell>
          <cell r="K177">
            <v>6</v>
          </cell>
          <cell r="L177">
            <v>2</v>
          </cell>
          <cell r="M177">
            <v>10</v>
          </cell>
          <cell r="N177">
            <v>2</v>
          </cell>
          <cell r="O177">
            <v>2</v>
          </cell>
          <cell r="P177">
            <v>0</v>
          </cell>
          <cell r="Q177">
            <v>4</v>
          </cell>
        </row>
        <row r="178">
          <cell r="B178">
            <v>1061</v>
          </cell>
          <cell r="C178" t="str">
            <v>Laurea DM509</v>
          </cell>
          <cell r="D178" t="str">
            <v>NO</v>
          </cell>
          <cell r="E178" t="str">
            <v>SCIENZE GEOLOGICHE</v>
          </cell>
          <cell r="F178">
            <v>5</v>
          </cell>
          <cell r="G178">
            <v>1</v>
          </cell>
          <cell r="H178">
            <v>0</v>
          </cell>
          <cell r="I178">
            <v>6</v>
          </cell>
          <cell r="J178">
            <v>2</v>
          </cell>
          <cell r="K178">
            <v>1</v>
          </cell>
          <cell r="L178">
            <v>0</v>
          </cell>
          <cell r="M178">
            <v>3</v>
          </cell>
          <cell r="N178">
            <v>2</v>
          </cell>
          <cell r="O178">
            <v>1</v>
          </cell>
          <cell r="P178">
            <v>0</v>
          </cell>
          <cell r="Q178">
            <v>3</v>
          </cell>
        </row>
        <row r="179">
          <cell r="B179">
            <v>8016</v>
          </cell>
          <cell r="C179" t="str">
            <v>Laurea magistrale ciclo unico 5 anni</v>
          </cell>
          <cell r="D179" t="str">
            <v>SI</v>
          </cell>
          <cell r="E179" t="str">
            <v>CONSERVAZIONE E RESTAURO DEI BENI CULTURALI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B180">
            <v>8742</v>
          </cell>
          <cell r="C180" t="str">
            <v>Laurea magistrale DM270</v>
          </cell>
          <cell r="D180" t="str">
            <v>NO</v>
          </cell>
          <cell r="E180" t="str">
            <v>SCIENZA PER LA DIAGNOSTICA E CONSERVAZIONE DEI BENI CULTURALI (D.M.270/04)</v>
          </cell>
          <cell r="F180">
            <v>0</v>
          </cell>
          <cell r="G180">
            <v>1</v>
          </cell>
          <cell r="H180">
            <v>9</v>
          </cell>
          <cell r="I180">
            <v>10</v>
          </cell>
          <cell r="J180">
            <v>0</v>
          </cell>
          <cell r="K180">
            <v>0</v>
          </cell>
          <cell r="L180">
            <v>7</v>
          </cell>
          <cell r="M180">
            <v>7</v>
          </cell>
          <cell r="N180">
            <v>1</v>
          </cell>
          <cell r="O180">
            <v>2</v>
          </cell>
          <cell r="P180">
            <v>11</v>
          </cell>
          <cell r="Q180">
            <v>14</v>
          </cell>
        </row>
        <row r="181">
          <cell r="B181">
            <v>8751</v>
          </cell>
          <cell r="C181" t="str">
            <v>Laurea magistrale DM270</v>
          </cell>
          <cell r="D181" t="str">
            <v>SI</v>
          </cell>
          <cell r="E181" t="str">
            <v>SCIENZE GEOLOGICHE E GEOFISICHE (D.M.270/04)</v>
          </cell>
          <cell r="F181">
            <v>0</v>
          </cell>
          <cell r="G181">
            <v>2</v>
          </cell>
          <cell r="H181">
            <v>12</v>
          </cell>
          <cell r="I181">
            <v>14</v>
          </cell>
          <cell r="J181">
            <v>0</v>
          </cell>
          <cell r="K181">
            <v>2</v>
          </cell>
          <cell r="L181">
            <v>5</v>
          </cell>
          <cell r="M181">
            <v>7</v>
          </cell>
          <cell r="N181">
            <v>0</v>
          </cell>
          <cell r="O181">
            <v>0</v>
          </cell>
          <cell r="P181">
            <v>8</v>
          </cell>
          <cell r="Q181">
            <v>8</v>
          </cell>
        </row>
        <row r="182">
          <cell r="B182">
            <v>5048</v>
          </cell>
          <cell r="C182" t="str">
            <v>Laurea specialistica DM509</v>
          </cell>
          <cell r="D182" t="str">
            <v>NO</v>
          </cell>
          <cell r="E182" t="str">
            <v>SCIENZA E TECNOLOGIE PER L'AMBIENTE E IL TERRITORIO</v>
          </cell>
          <cell r="F182">
            <v>0</v>
          </cell>
          <cell r="G182">
            <v>0</v>
          </cell>
          <cell r="H182">
            <v>1</v>
          </cell>
          <cell r="I182">
            <v>1</v>
          </cell>
          <cell r="J182">
            <v>0</v>
          </cell>
          <cell r="K182">
            <v>0</v>
          </cell>
          <cell r="L182">
            <v>1</v>
          </cell>
          <cell r="M182">
            <v>1</v>
          </cell>
          <cell r="N182">
            <v>0</v>
          </cell>
          <cell r="O182">
            <v>2</v>
          </cell>
          <cell r="P182">
            <v>0</v>
          </cell>
          <cell r="Q182">
            <v>2</v>
          </cell>
        </row>
        <row r="183">
          <cell r="B183">
            <v>7054</v>
          </cell>
          <cell r="C183" t="str">
            <v>Laurea DM270</v>
          </cell>
          <cell r="D183" t="str">
            <v>SI</v>
          </cell>
          <cell r="E183" t="str">
            <v>ECONOMIA E COMMERCIO (D.M.270/04)</v>
          </cell>
          <cell r="F183">
            <v>9</v>
          </cell>
          <cell r="G183">
            <v>23</v>
          </cell>
          <cell r="H183">
            <v>9</v>
          </cell>
          <cell r="I183">
            <v>41</v>
          </cell>
          <cell r="J183">
            <v>48</v>
          </cell>
          <cell r="K183">
            <v>31</v>
          </cell>
          <cell r="L183">
            <v>9</v>
          </cell>
          <cell r="M183">
            <v>88</v>
          </cell>
          <cell r="N183">
            <v>117</v>
          </cell>
          <cell r="O183">
            <v>53</v>
          </cell>
          <cell r="P183">
            <v>14</v>
          </cell>
          <cell r="Q183">
            <v>184</v>
          </cell>
        </row>
        <row r="184">
          <cell r="B184">
            <v>7055</v>
          </cell>
          <cell r="C184" t="str">
            <v>Laurea DM270</v>
          </cell>
          <cell r="D184" t="str">
            <v>SI</v>
          </cell>
          <cell r="E184" t="str">
            <v>SCIENZE STATISTICHE (D.M.270/04)</v>
          </cell>
          <cell r="F184">
            <v>0</v>
          </cell>
          <cell r="G184">
            <v>5</v>
          </cell>
          <cell r="H184">
            <v>4</v>
          </cell>
          <cell r="I184">
            <v>9</v>
          </cell>
          <cell r="J184">
            <v>2</v>
          </cell>
          <cell r="K184">
            <v>7</v>
          </cell>
          <cell r="L184">
            <v>1</v>
          </cell>
          <cell r="M184">
            <v>10</v>
          </cell>
          <cell r="N184">
            <v>2</v>
          </cell>
          <cell r="O184">
            <v>7</v>
          </cell>
          <cell r="P184">
            <v>7</v>
          </cell>
          <cell r="Q184">
            <v>16</v>
          </cell>
        </row>
        <row r="185">
          <cell r="B185">
            <v>1012</v>
          </cell>
          <cell r="C185" t="str">
            <v>Laurea DM509</v>
          </cell>
          <cell r="D185" t="str">
            <v>NO</v>
          </cell>
          <cell r="E185" t="str">
            <v>ECONOMIA E COMMERCIO</v>
          </cell>
          <cell r="F185">
            <v>68</v>
          </cell>
          <cell r="G185">
            <v>77</v>
          </cell>
          <cell r="H185">
            <v>19</v>
          </cell>
          <cell r="I185">
            <v>164</v>
          </cell>
          <cell r="J185">
            <v>49</v>
          </cell>
          <cell r="K185">
            <v>50</v>
          </cell>
          <cell r="L185">
            <v>3</v>
          </cell>
          <cell r="M185">
            <v>102</v>
          </cell>
          <cell r="N185">
            <v>30</v>
          </cell>
          <cell r="O185">
            <v>18</v>
          </cell>
          <cell r="P185">
            <v>3</v>
          </cell>
          <cell r="Q185">
            <v>51</v>
          </cell>
        </row>
        <row r="186">
          <cell r="B186">
            <v>1014</v>
          </cell>
          <cell r="C186" t="str">
            <v>Laurea DM509</v>
          </cell>
          <cell r="D186" t="str">
            <v>NO</v>
          </cell>
          <cell r="E186" t="str">
            <v>SCIENZE STATISTICHE ED ECONOMICHE</v>
          </cell>
          <cell r="F186">
            <v>1</v>
          </cell>
          <cell r="G186">
            <v>5</v>
          </cell>
          <cell r="H186">
            <v>4</v>
          </cell>
          <cell r="I186">
            <v>10</v>
          </cell>
          <cell r="J186">
            <v>4</v>
          </cell>
          <cell r="K186">
            <v>2</v>
          </cell>
          <cell r="L186">
            <v>0</v>
          </cell>
          <cell r="M186">
            <v>6</v>
          </cell>
          <cell r="N186">
            <v>0</v>
          </cell>
          <cell r="O186">
            <v>2</v>
          </cell>
          <cell r="P186">
            <v>2</v>
          </cell>
          <cell r="Q186">
            <v>4</v>
          </cell>
        </row>
        <row r="187">
          <cell r="B187">
            <v>8964</v>
          </cell>
          <cell r="C187" t="str">
            <v>Laurea magistrale DM270</v>
          </cell>
          <cell r="D187" t="str">
            <v>SI</v>
          </cell>
          <cell r="E187" t="str">
            <v>ECONOMIA E COMMERCIO (Laurea Magistrale)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B188">
            <v>8054</v>
          </cell>
          <cell r="C188" t="str">
            <v>Laurea magistrale DM270</v>
          </cell>
          <cell r="D188" t="str">
            <v>NO</v>
          </cell>
          <cell r="E188" t="str">
            <v>ECONOMIA E GESTIONE DELLE AZIENDE E DEI SISTEMI TURISTICI</v>
          </cell>
          <cell r="F188">
            <v>0</v>
          </cell>
          <cell r="G188">
            <v>3</v>
          </cell>
          <cell r="H188">
            <v>24</v>
          </cell>
          <cell r="I188">
            <v>27</v>
          </cell>
          <cell r="J188">
            <v>0</v>
          </cell>
          <cell r="K188">
            <v>4</v>
          </cell>
          <cell r="L188">
            <v>20</v>
          </cell>
          <cell r="M188">
            <v>24</v>
          </cell>
          <cell r="N188">
            <v>0</v>
          </cell>
          <cell r="O188">
            <v>2</v>
          </cell>
          <cell r="P188">
            <v>31</v>
          </cell>
          <cell r="Q188">
            <v>33</v>
          </cell>
        </row>
        <row r="189">
          <cell r="B189">
            <v>8015</v>
          </cell>
          <cell r="C189" t="str">
            <v>Laurea magistrale DM270</v>
          </cell>
          <cell r="D189" t="str">
            <v>SI</v>
          </cell>
          <cell r="E189" t="str">
            <v>ECONOMIA E STRATEGIE PER I MERCATI INTERNAZIONALI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B190">
            <v>8965</v>
          </cell>
          <cell r="C190" t="str">
            <v>Laurea magistrale DM270</v>
          </cell>
          <cell r="D190" t="str">
            <v>SI</v>
          </cell>
          <cell r="E190" t="str">
            <v>STATISTICA E METODI PER L'ECONOMIA E LA FINANZA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B191">
            <v>8057</v>
          </cell>
          <cell r="C191" t="str">
            <v>Laurea magistrale DM270</v>
          </cell>
          <cell r="D191" t="str">
            <v>NO</v>
          </cell>
          <cell r="E191" t="str">
            <v>STATISTICA PER LE DECISIONI FINANZIARIE E ATTUARIALI (D.M.270/04)</v>
          </cell>
          <cell r="F191">
            <v>0</v>
          </cell>
          <cell r="G191">
            <v>0</v>
          </cell>
          <cell r="H191">
            <v>15</v>
          </cell>
          <cell r="I191">
            <v>15</v>
          </cell>
          <cell r="J191">
            <v>1</v>
          </cell>
          <cell r="K191">
            <v>5</v>
          </cell>
          <cell r="L191">
            <v>7</v>
          </cell>
          <cell r="M191">
            <v>13</v>
          </cell>
          <cell r="N191">
            <v>0</v>
          </cell>
          <cell r="O191">
            <v>1</v>
          </cell>
          <cell r="P191">
            <v>2</v>
          </cell>
          <cell r="Q191">
            <v>3</v>
          </cell>
        </row>
        <row r="192">
          <cell r="B192">
            <v>5016</v>
          </cell>
          <cell r="C192" t="str">
            <v>Laurea specialistica DM509</v>
          </cell>
          <cell r="D192" t="str">
            <v>NO</v>
          </cell>
          <cell r="E192" t="str">
            <v>STATISTICA PER LE DECISIONI SOCIO-ECONOMICHE E FINANZIARIE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B193">
            <v>7924</v>
          </cell>
          <cell r="C193" t="str">
            <v>Laurea DM270</v>
          </cell>
          <cell r="D193" t="str">
            <v>SI</v>
          </cell>
          <cell r="E193" t="str">
            <v>SCIENZE DEL SERVIZIO SOCIALE (D.M.270/04)</v>
          </cell>
          <cell r="F193">
            <v>24</v>
          </cell>
          <cell r="G193">
            <v>49</v>
          </cell>
          <cell r="H193">
            <v>3</v>
          </cell>
          <cell r="I193">
            <v>76</v>
          </cell>
          <cell r="J193">
            <v>79</v>
          </cell>
          <cell r="K193">
            <v>77</v>
          </cell>
          <cell r="L193">
            <v>7</v>
          </cell>
          <cell r="M193">
            <v>163</v>
          </cell>
          <cell r="N193">
            <v>68</v>
          </cell>
          <cell r="O193">
            <v>65</v>
          </cell>
          <cell r="P193">
            <v>8</v>
          </cell>
          <cell r="Q193">
            <v>141</v>
          </cell>
        </row>
        <row r="194">
          <cell r="B194">
            <v>7922</v>
          </cell>
          <cell r="C194" t="str">
            <v>Laurea DM270</v>
          </cell>
          <cell r="D194" t="str">
            <v>SI</v>
          </cell>
          <cell r="E194" t="str">
            <v>SCIENZE DELLA AMMINISTRAZIONE PUBBLICA E PRIVATA (D.M.270/04)</v>
          </cell>
          <cell r="F194">
            <v>6</v>
          </cell>
          <cell r="G194">
            <v>15</v>
          </cell>
          <cell r="H194">
            <v>2</v>
          </cell>
          <cell r="I194">
            <v>23</v>
          </cell>
          <cell r="J194">
            <v>25</v>
          </cell>
          <cell r="K194">
            <v>16</v>
          </cell>
          <cell r="L194">
            <v>0</v>
          </cell>
          <cell r="M194">
            <v>41</v>
          </cell>
          <cell r="N194">
            <v>19</v>
          </cell>
          <cell r="O194">
            <v>9</v>
          </cell>
          <cell r="P194">
            <v>3</v>
          </cell>
          <cell r="Q194">
            <v>31</v>
          </cell>
        </row>
        <row r="195">
          <cell r="B195">
            <v>7923</v>
          </cell>
          <cell r="C195" t="str">
            <v>Laurea DM270</v>
          </cell>
          <cell r="D195" t="str">
            <v>SI</v>
          </cell>
          <cell r="E195" t="str">
            <v>SCIENZE POLITICHE RELAZIONI INTERNAZIONALI E STUDI EUROPEI (D.M.270/04)</v>
          </cell>
          <cell r="F195">
            <v>12</v>
          </cell>
          <cell r="G195">
            <v>13</v>
          </cell>
          <cell r="H195">
            <v>7</v>
          </cell>
          <cell r="I195">
            <v>32</v>
          </cell>
          <cell r="J195">
            <v>18</v>
          </cell>
          <cell r="K195">
            <v>20</v>
          </cell>
          <cell r="L195">
            <v>2</v>
          </cell>
          <cell r="M195">
            <v>40</v>
          </cell>
          <cell r="N195">
            <v>20</v>
          </cell>
          <cell r="O195">
            <v>33</v>
          </cell>
          <cell r="P195">
            <v>4</v>
          </cell>
          <cell r="Q195">
            <v>57</v>
          </cell>
        </row>
        <row r="196">
          <cell r="B196">
            <v>1066</v>
          </cell>
          <cell r="C196" t="str">
            <v>Laurea DM509</v>
          </cell>
          <cell r="D196" t="str">
            <v>NO</v>
          </cell>
          <cell r="E196" t="str">
            <v>IN PACE,DIR. UMANI E COOPER.SVILUPPO NELL'AREA MEDITERRANEA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>
            <v>1064</v>
          </cell>
          <cell r="C197" t="str">
            <v>Laurea DM509</v>
          </cell>
          <cell r="D197" t="str">
            <v>NO</v>
          </cell>
          <cell r="E197" t="str">
            <v>OPERATORI DEI SERVIZI SOCIALI</v>
          </cell>
          <cell r="F197">
            <v>24</v>
          </cell>
          <cell r="G197">
            <v>21</v>
          </cell>
          <cell r="H197">
            <v>7</v>
          </cell>
          <cell r="I197">
            <v>52</v>
          </cell>
          <cell r="J197">
            <v>10</v>
          </cell>
          <cell r="K197">
            <v>9</v>
          </cell>
          <cell r="L197">
            <v>3</v>
          </cell>
          <cell r="M197">
            <v>22</v>
          </cell>
          <cell r="N197">
            <v>4</v>
          </cell>
          <cell r="O197">
            <v>8</v>
          </cell>
          <cell r="P197">
            <v>2</v>
          </cell>
          <cell r="Q197">
            <v>14</v>
          </cell>
        </row>
        <row r="198">
          <cell r="B198">
            <v>1065</v>
          </cell>
          <cell r="C198" t="str">
            <v>Laurea DM509</v>
          </cell>
          <cell r="D198" t="str">
            <v>NO</v>
          </cell>
          <cell r="E198" t="str">
            <v>OPERATORI DELLE AMMINISTRAZIONI PUBBLICHE E PRIVATE</v>
          </cell>
          <cell r="F198">
            <v>17</v>
          </cell>
          <cell r="G198">
            <v>12</v>
          </cell>
          <cell r="H198">
            <v>1</v>
          </cell>
          <cell r="I198">
            <v>30</v>
          </cell>
          <cell r="J198">
            <v>13</v>
          </cell>
          <cell r="K198">
            <v>11</v>
          </cell>
          <cell r="L198">
            <v>2</v>
          </cell>
          <cell r="M198">
            <v>26</v>
          </cell>
          <cell r="N198">
            <v>4</v>
          </cell>
          <cell r="O198">
            <v>6</v>
          </cell>
          <cell r="P198">
            <v>0</v>
          </cell>
          <cell r="Q198">
            <v>10</v>
          </cell>
        </row>
        <row r="199">
          <cell r="B199">
            <v>1067</v>
          </cell>
          <cell r="C199" t="str">
            <v>Laurea DM509</v>
          </cell>
          <cell r="D199" t="str">
            <v>NO</v>
          </cell>
          <cell r="E199" t="str">
            <v>SCIENZE POLITICHE E SOCIALI</v>
          </cell>
          <cell r="F199">
            <v>7</v>
          </cell>
          <cell r="G199">
            <v>4</v>
          </cell>
          <cell r="H199">
            <v>0</v>
          </cell>
          <cell r="I199">
            <v>11</v>
          </cell>
          <cell r="J199">
            <v>4</v>
          </cell>
          <cell r="K199">
            <v>3</v>
          </cell>
          <cell r="L199">
            <v>1</v>
          </cell>
          <cell r="M199">
            <v>8</v>
          </cell>
          <cell r="N199">
            <v>2</v>
          </cell>
          <cell r="O199">
            <v>2</v>
          </cell>
          <cell r="P199">
            <v>1</v>
          </cell>
          <cell r="Q199">
            <v>5</v>
          </cell>
        </row>
        <row r="200">
          <cell r="B200">
            <v>1068</v>
          </cell>
          <cell r="C200" t="str">
            <v>Laurea DM509</v>
          </cell>
          <cell r="D200" t="str">
            <v>NO</v>
          </cell>
          <cell r="E200" t="str">
            <v>SCIENZE POLITICHE,RELAZIONI INTERNAZIONALI E STUDI EUROPEI</v>
          </cell>
          <cell r="F200">
            <v>27</v>
          </cell>
          <cell r="G200">
            <v>15</v>
          </cell>
          <cell r="H200">
            <v>1</v>
          </cell>
          <cell r="I200">
            <v>43</v>
          </cell>
          <cell r="J200">
            <v>11</v>
          </cell>
          <cell r="K200">
            <v>8</v>
          </cell>
          <cell r="L200">
            <v>4</v>
          </cell>
          <cell r="M200">
            <v>23</v>
          </cell>
          <cell r="N200">
            <v>5</v>
          </cell>
          <cell r="O200">
            <v>3</v>
          </cell>
          <cell r="P200">
            <v>1</v>
          </cell>
          <cell r="Q200">
            <v>9</v>
          </cell>
        </row>
        <row r="201">
          <cell r="B201">
            <v>8914</v>
          </cell>
          <cell r="C201" t="str">
            <v>Laurea magistrale DM270</v>
          </cell>
          <cell r="D201" t="str">
            <v>SI</v>
          </cell>
          <cell r="E201" t="str">
            <v>PROGETTAZIONE DELLE POLITICHE DI INCLUSIONE SOCIALE (D.M.270/04)</v>
          </cell>
          <cell r="F201">
            <v>2</v>
          </cell>
          <cell r="G201">
            <v>10</v>
          </cell>
          <cell r="H201">
            <v>12</v>
          </cell>
          <cell r="I201">
            <v>24</v>
          </cell>
          <cell r="J201">
            <v>2</v>
          </cell>
          <cell r="K201">
            <v>12</v>
          </cell>
          <cell r="L201">
            <v>12</v>
          </cell>
          <cell r="M201">
            <v>26</v>
          </cell>
          <cell r="N201">
            <v>3</v>
          </cell>
          <cell r="O201">
            <v>16</v>
          </cell>
          <cell r="P201">
            <v>12</v>
          </cell>
          <cell r="Q201">
            <v>31</v>
          </cell>
        </row>
        <row r="202">
          <cell r="B202">
            <v>8912</v>
          </cell>
          <cell r="C202" t="str">
            <v>Laurea magistrale DM270</v>
          </cell>
          <cell r="D202" t="str">
            <v>SI</v>
          </cell>
          <cell r="E202" t="str">
            <v>RELAZIONI INTERNAZIONALI (D.M.270/04)</v>
          </cell>
          <cell r="F202">
            <v>5</v>
          </cell>
          <cell r="G202">
            <v>10</v>
          </cell>
          <cell r="H202">
            <v>21</v>
          </cell>
          <cell r="I202">
            <v>36</v>
          </cell>
          <cell r="J202">
            <v>3</v>
          </cell>
          <cell r="K202">
            <v>16</v>
          </cell>
          <cell r="L202">
            <v>17</v>
          </cell>
          <cell r="M202">
            <v>36</v>
          </cell>
          <cell r="N202">
            <v>0</v>
          </cell>
          <cell r="O202">
            <v>16</v>
          </cell>
          <cell r="P202">
            <v>14</v>
          </cell>
          <cell r="Q202">
            <v>30</v>
          </cell>
        </row>
        <row r="203">
          <cell r="B203">
            <v>8913</v>
          </cell>
          <cell r="C203" t="str">
            <v>Laurea magistrale DM270</v>
          </cell>
          <cell r="D203" t="str">
            <v>SI</v>
          </cell>
          <cell r="E203" t="str">
            <v>SCIENZE DELLE AMMINISTRAZIONI (D.M.270/04)</v>
          </cell>
          <cell r="F203">
            <v>3</v>
          </cell>
          <cell r="G203">
            <v>12</v>
          </cell>
          <cell r="H203">
            <v>37</v>
          </cell>
          <cell r="I203">
            <v>52</v>
          </cell>
          <cell r="J203">
            <v>2</v>
          </cell>
          <cell r="K203">
            <v>14</v>
          </cell>
          <cell r="L203">
            <v>34</v>
          </cell>
          <cell r="M203">
            <v>50</v>
          </cell>
          <cell r="N203">
            <v>7</v>
          </cell>
          <cell r="O203">
            <v>9</v>
          </cell>
          <cell r="P203">
            <v>28</v>
          </cell>
          <cell r="Q203">
            <v>44</v>
          </cell>
        </row>
        <row r="204">
          <cell r="B204">
            <v>5055</v>
          </cell>
          <cell r="C204" t="str">
            <v>Laurea specialistica DM509</v>
          </cell>
          <cell r="D204" t="str">
            <v>NO</v>
          </cell>
          <cell r="E204" t="str">
            <v>MANAGEMENT AMMINISTRATIVO</v>
          </cell>
          <cell r="F204">
            <v>0</v>
          </cell>
          <cell r="G204">
            <v>2</v>
          </cell>
          <cell r="H204">
            <v>1</v>
          </cell>
          <cell r="I204">
            <v>3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>
            <v>5050</v>
          </cell>
          <cell r="C205" t="str">
            <v>Laurea specialistica DM509</v>
          </cell>
          <cell r="D205" t="str">
            <v>NO</v>
          </cell>
          <cell r="E205" t="str">
            <v>RELAZIONI INTERNAZIONALI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B206">
            <v>1037</v>
          </cell>
          <cell r="C206" t="str">
            <v>Laurea ciclo unico 5 anni DM509</v>
          </cell>
          <cell r="D206" t="str">
            <v>NO</v>
          </cell>
          <cell r="E206" t="str">
            <v>ODONTOIATRIA E PROTESI DENTARIA</v>
          </cell>
          <cell r="F206">
            <v>1</v>
          </cell>
          <cell r="G206">
            <v>13</v>
          </cell>
          <cell r="H206">
            <v>16</v>
          </cell>
          <cell r="I206">
            <v>30</v>
          </cell>
          <cell r="J206">
            <v>2</v>
          </cell>
          <cell r="K206">
            <v>25</v>
          </cell>
          <cell r="L206">
            <v>18</v>
          </cell>
          <cell r="M206">
            <v>45</v>
          </cell>
          <cell r="N206">
            <v>0</v>
          </cell>
          <cell r="O206">
            <v>9</v>
          </cell>
          <cell r="P206">
            <v>13</v>
          </cell>
          <cell r="Q206">
            <v>22</v>
          </cell>
        </row>
        <row r="207">
          <cell r="B207">
            <v>1036</v>
          </cell>
          <cell r="C207" t="str">
            <v>Laurea ciclo unico 6 anni DM509</v>
          </cell>
          <cell r="D207" t="str">
            <v>NO</v>
          </cell>
          <cell r="E207" t="str">
            <v>MEDICINA E CHIRURGIA</v>
          </cell>
          <cell r="F207">
            <v>8</v>
          </cell>
          <cell r="G207">
            <v>49</v>
          </cell>
          <cell r="H207">
            <v>152</v>
          </cell>
          <cell r="I207">
            <v>209</v>
          </cell>
          <cell r="J207">
            <v>11</v>
          </cell>
          <cell r="K207">
            <v>62</v>
          </cell>
          <cell r="L207">
            <v>215</v>
          </cell>
          <cell r="M207">
            <v>288</v>
          </cell>
          <cell r="N207">
            <v>3</v>
          </cell>
          <cell r="O207">
            <v>41</v>
          </cell>
          <cell r="P207">
            <v>234</v>
          </cell>
          <cell r="Q207">
            <v>278</v>
          </cell>
        </row>
        <row r="208">
          <cell r="B208">
            <v>7462</v>
          </cell>
          <cell r="C208" t="str">
            <v>Laurea DM270</v>
          </cell>
          <cell r="D208" t="str">
            <v>SI</v>
          </cell>
          <cell r="E208" t="str">
            <v>ASSISTENZA SANITARIA (D.M. 270/04)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</v>
          </cell>
          <cell r="Q208">
            <v>1</v>
          </cell>
        </row>
        <row r="209">
          <cell r="B209">
            <v>7463</v>
          </cell>
          <cell r="C209" t="str">
            <v>Laurea DM270</v>
          </cell>
          <cell r="D209" t="str">
            <v>SI</v>
          </cell>
          <cell r="E209" t="str">
            <v>DIETISTICA (D.M. 270/04)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</v>
          </cell>
          <cell r="Q209">
            <v>1</v>
          </cell>
        </row>
        <row r="210">
          <cell r="B210">
            <v>7464</v>
          </cell>
          <cell r="C210" t="str">
            <v>Laurea DM270</v>
          </cell>
          <cell r="D210" t="str">
            <v>SI</v>
          </cell>
          <cell r="E210" t="str">
            <v>EDUCAZIONE PROFESSIONALE (D.M. 270/04)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3</v>
          </cell>
          <cell r="P210">
            <v>4</v>
          </cell>
          <cell r="Q210">
            <v>7</v>
          </cell>
        </row>
        <row r="211">
          <cell r="B211">
            <v>7465</v>
          </cell>
          <cell r="C211" t="str">
            <v>Laurea DM270</v>
          </cell>
          <cell r="D211" t="str">
            <v>SI</v>
          </cell>
          <cell r="E211" t="str">
            <v>FISIOTERAPIA (D.M. 270/04)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2</v>
          </cell>
          <cell r="O211">
            <v>13</v>
          </cell>
          <cell r="P211">
            <v>54</v>
          </cell>
          <cell r="Q211">
            <v>69</v>
          </cell>
        </row>
        <row r="212">
          <cell r="B212">
            <v>7466</v>
          </cell>
          <cell r="C212" t="str">
            <v>Laurea DM270</v>
          </cell>
          <cell r="D212" t="str">
            <v>SI</v>
          </cell>
          <cell r="E212" t="str">
            <v>IGIENE DENTALE (D.M. 270/04)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B213">
            <v>7467</v>
          </cell>
          <cell r="C213" t="str">
            <v>Laurea DM270</v>
          </cell>
          <cell r="D213" t="str">
            <v>SI</v>
          </cell>
          <cell r="E213" t="str">
            <v>INFERMIERISTICA (D.M. 270/04)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7</v>
          </cell>
          <cell r="O213">
            <v>98</v>
          </cell>
          <cell r="P213">
            <v>99</v>
          </cell>
          <cell r="Q213">
            <v>204</v>
          </cell>
        </row>
        <row r="214">
          <cell r="B214">
            <v>7468</v>
          </cell>
          <cell r="C214" t="str">
            <v>Laurea DM270</v>
          </cell>
          <cell r="D214" t="str">
            <v>SI</v>
          </cell>
          <cell r="E214" t="str">
            <v>LOGOPEDIA (D.M.270/04)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3</v>
          </cell>
          <cell r="P214">
            <v>7</v>
          </cell>
          <cell r="Q214">
            <v>10</v>
          </cell>
        </row>
        <row r="215">
          <cell r="B215">
            <v>7469</v>
          </cell>
          <cell r="C215" t="str">
            <v>Laurea DM270</v>
          </cell>
          <cell r="D215" t="str">
            <v>SI</v>
          </cell>
          <cell r="E215" t="str">
            <v>ORTOTTICA ED ASSISTENZA OFTALMOLOGICA (D.M.270/04)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</v>
          </cell>
          <cell r="Q215">
            <v>1</v>
          </cell>
        </row>
        <row r="216">
          <cell r="B216">
            <v>7470</v>
          </cell>
          <cell r="C216" t="str">
            <v>Laurea DM270</v>
          </cell>
          <cell r="D216" t="str">
            <v>SI</v>
          </cell>
          <cell r="E216" t="str">
            <v>OSTETRICIA (D.M.270/04)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11</v>
          </cell>
          <cell r="Q216">
            <v>11</v>
          </cell>
        </row>
        <row r="217">
          <cell r="B217">
            <v>7597</v>
          </cell>
          <cell r="C217" t="str">
            <v>Laurea DM270</v>
          </cell>
          <cell r="D217" t="str">
            <v>SI</v>
          </cell>
          <cell r="E217" t="str">
            <v>SCIENZE DELLE ATTIVITA' MOTORIE E SPORTIVE (D.M.270/04)</v>
          </cell>
          <cell r="F217">
            <v>5</v>
          </cell>
          <cell r="G217">
            <v>22</v>
          </cell>
          <cell r="H217">
            <v>14</v>
          </cell>
          <cell r="I217">
            <v>41</v>
          </cell>
          <cell r="J217">
            <v>2</v>
          </cell>
          <cell r="K217">
            <v>15</v>
          </cell>
          <cell r="L217">
            <v>16</v>
          </cell>
          <cell r="M217">
            <v>33</v>
          </cell>
          <cell r="N217">
            <v>2</v>
          </cell>
          <cell r="O217">
            <v>14</v>
          </cell>
          <cell r="P217">
            <v>15</v>
          </cell>
          <cell r="Q217">
            <v>31</v>
          </cell>
        </row>
        <row r="218">
          <cell r="B218">
            <v>7471</v>
          </cell>
          <cell r="C218" t="str">
            <v>Laurea DM270</v>
          </cell>
          <cell r="D218" t="str">
            <v>SI</v>
          </cell>
          <cell r="E218" t="str">
            <v>TECNICHE AUDIOMETRICHE (D.M.270/04)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3</v>
          </cell>
          <cell r="Q218">
            <v>3</v>
          </cell>
        </row>
        <row r="219">
          <cell r="B219">
            <v>7472</v>
          </cell>
          <cell r="C219" t="str">
            <v>Laurea DM270</v>
          </cell>
          <cell r="D219" t="str">
            <v>SI</v>
          </cell>
          <cell r="E219" t="str">
            <v>TECNICHE AUDIOPROTESICHE  (D.M.270/04)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3</v>
          </cell>
          <cell r="P219">
            <v>11</v>
          </cell>
          <cell r="Q219">
            <v>14</v>
          </cell>
        </row>
        <row r="220">
          <cell r="B220">
            <v>7473</v>
          </cell>
          <cell r="C220" t="str">
            <v>Laurea DM270</v>
          </cell>
          <cell r="D220" t="str">
            <v>SI</v>
          </cell>
          <cell r="E220" t="str">
            <v>TECNICHE DELLA PREV.NELL'AMBIENTE E NEI LUOGHI DI LAVORO (D.M.270/04)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6</v>
          </cell>
          <cell r="P220">
            <v>13</v>
          </cell>
          <cell r="Q220">
            <v>19</v>
          </cell>
        </row>
        <row r="221">
          <cell r="B221">
            <v>7474</v>
          </cell>
          <cell r="C221" t="str">
            <v>Laurea DM270</v>
          </cell>
          <cell r="D221" t="str">
            <v>SI</v>
          </cell>
          <cell r="E221" t="str">
            <v>TECNICHE DELLA RIABILITAZIONE PSICHIATRICA (D.M.270/04)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6</v>
          </cell>
          <cell r="Q221">
            <v>6</v>
          </cell>
        </row>
        <row r="222">
          <cell r="B222">
            <v>7475</v>
          </cell>
          <cell r="C222" t="str">
            <v>Laurea DM270</v>
          </cell>
          <cell r="D222" t="str">
            <v>SI</v>
          </cell>
          <cell r="E222" t="str">
            <v>TECNICHE DI FISIOPATOLOGIA CARDIOCIRCOLATORIA E PERFUSIONE CARDIOVASCOLARE (D.M. 270/04)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>
            <v>7476</v>
          </cell>
          <cell r="C223" t="str">
            <v>Laurea DM270</v>
          </cell>
          <cell r="D223" t="str">
            <v>SI</v>
          </cell>
          <cell r="E223" t="str">
            <v>TECNICHE DI LABORATORIO BIOMEDICO (D.M.270/04)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4</v>
          </cell>
          <cell r="P223">
            <v>3</v>
          </cell>
          <cell r="Q223">
            <v>7</v>
          </cell>
        </row>
        <row r="224">
          <cell r="B224">
            <v>7477</v>
          </cell>
          <cell r="C224" t="str">
            <v>Laurea DM270</v>
          </cell>
          <cell r="D224" t="str">
            <v>SI</v>
          </cell>
          <cell r="E224" t="str">
            <v>TECNICHE DI NEUROFISIOPATOLOGIA (D.M.270/04)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</v>
          </cell>
          <cell r="P224">
            <v>4</v>
          </cell>
          <cell r="Q224">
            <v>6</v>
          </cell>
        </row>
        <row r="225">
          <cell r="B225">
            <v>7478</v>
          </cell>
          <cell r="C225" t="str">
            <v>Laurea DM270</v>
          </cell>
          <cell r="D225" t="str">
            <v>SI</v>
          </cell>
          <cell r="E225" t="str">
            <v>TECNICHE DI RADIOLOGIA MEDICA, PER IMMAGINI E RADIOTERAPIA (D.M. 270/04)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B226">
            <v>1111</v>
          </cell>
          <cell r="C226" t="str">
            <v>Laurea DM509</v>
          </cell>
          <cell r="D226" t="str">
            <v>NO</v>
          </cell>
          <cell r="E226" t="str">
            <v>ASSISTENZA SANITARIA</v>
          </cell>
          <cell r="F226">
            <v>1</v>
          </cell>
          <cell r="G226">
            <v>2</v>
          </cell>
          <cell r="H226">
            <v>3</v>
          </cell>
          <cell r="I226">
            <v>6</v>
          </cell>
          <cell r="J226">
            <v>0</v>
          </cell>
          <cell r="K226">
            <v>20</v>
          </cell>
          <cell r="L226">
            <v>6</v>
          </cell>
          <cell r="M226">
            <v>26</v>
          </cell>
          <cell r="N226">
            <v>2</v>
          </cell>
          <cell r="O226">
            <v>5</v>
          </cell>
          <cell r="P226">
            <v>1</v>
          </cell>
          <cell r="Q226">
            <v>8</v>
          </cell>
        </row>
        <row r="227">
          <cell r="B227">
            <v>1026</v>
          </cell>
          <cell r="C227" t="str">
            <v>Laurea DM509</v>
          </cell>
          <cell r="D227" t="str">
            <v>NO</v>
          </cell>
          <cell r="E227" t="str">
            <v>DIETISTICA</v>
          </cell>
          <cell r="F227">
            <v>0</v>
          </cell>
          <cell r="G227">
            <v>1</v>
          </cell>
          <cell r="H227">
            <v>6</v>
          </cell>
          <cell r="I227">
            <v>7</v>
          </cell>
          <cell r="J227">
            <v>0</v>
          </cell>
          <cell r="K227">
            <v>6</v>
          </cell>
          <cell r="L227">
            <v>11</v>
          </cell>
          <cell r="M227">
            <v>17</v>
          </cell>
          <cell r="N227">
            <v>0</v>
          </cell>
          <cell r="O227">
            <v>0</v>
          </cell>
          <cell r="P227">
            <v>10</v>
          </cell>
          <cell r="Q227">
            <v>10</v>
          </cell>
        </row>
        <row r="228">
          <cell r="B228">
            <v>1112</v>
          </cell>
          <cell r="C228" t="str">
            <v>Laurea DM509</v>
          </cell>
          <cell r="D228" t="str">
            <v>NO</v>
          </cell>
          <cell r="E228" t="str">
            <v>EDUCAZIONE PROFESSIONALE</v>
          </cell>
          <cell r="F228">
            <v>3</v>
          </cell>
          <cell r="G228">
            <v>15</v>
          </cell>
          <cell r="H228">
            <v>8</v>
          </cell>
          <cell r="I228">
            <v>26</v>
          </cell>
          <cell r="J228">
            <v>2</v>
          </cell>
          <cell r="K228">
            <v>16</v>
          </cell>
          <cell r="L228">
            <v>10</v>
          </cell>
          <cell r="M228">
            <v>28</v>
          </cell>
          <cell r="N228">
            <v>1</v>
          </cell>
          <cell r="O228">
            <v>8</v>
          </cell>
          <cell r="P228">
            <v>13</v>
          </cell>
          <cell r="Q228">
            <v>22</v>
          </cell>
        </row>
        <row r="229">
          <cell r="B229">
            <v>1027</v>
          </cell>
          <cell r="C229" t="str">
            <v>Laurea DM509</v>
          </cell>
          <cell r="D229" t="str">
            <v>NO</v>
          </cell>
          <cell r="E229" t="str">
            <v>FISIOTERAPIA</v>
          </cell>
          <cell r="F229">
            <v>29</v>
          </cell>
          <cell r="G229">
            <v>75</v>
          </cell>
          <cell r="H229">
            <v>57</v>
          </cell>
          <cell r="I229">
            <v>161</v>
          </cell>
          <cell r="J229">
            <v>31</v>
          </cell>
          <cell r="K229">
            <v>57</v>
          </cell>
          <cell r="L229">
            <v>97</v>
          </cell>
          <cell r="M229">
            <v>185</v>
          </cell>
          <cell r="N229">
            <v>12</v>
          </cell>
          <cell r="O229">
            <v>20</v>
          </cell>
          <cell r="P229">
            <v>19</v>
          </cell>
          <cell r="Q229">
            <v>51</v>
          </cell>
        </row>
        <row r="230">
          <cell r="B230">
            <v>1028</v>
          </cell>
          <cell r="C230" t="str">
            <v>Laurea DM509</v>
          </cell>
          <cell r="D230" t="str">
            <v>NO</v>
          </cell>
          <cell r="E230" t="str">
            <v>IGIENE DENTALE</v>
          </cell>
          <cell r="F230">
            <v>1</v>
          </cell>
          <cell r="G230">
            <v>7</v>
          </cell>
          <cell r="H230">
            <v>14</v>
          </cell>
          <cell r="I230">
            <v>22</v>
          </cell>
          <cell r="J230">
            <v>1</v>
          </cell>
          <cell r="K230">
            <v>8</v>
          </cell>
          <cell r="L230">
            <v>5</v>
          </cell>
          <cell r="M230">
            <v>14</v>
          </cell>
          <cell r="N230">
            <v>0</v>
          </cell>
          <cell r="O230">
            <v>5</v>
          </cell>
          <cell r="P230">
            <v>4</v>
          </cell>
          <cell r="Q230">
            <v>9</v>
          </cell>
        </row>
        <row r="231">
          <cell r="B231">
            <v>1029</v>
          </cell>
          <cell r="C231" t="str">
            <v>Laurea DM509</v>
          </cell>
          <cell r="D231" t="str">
            <v>NO</v>
          </cell>
          <cell r="E231" t="str">
            <v>INFERMIERISTICA</v>
          </cell>
          <cell r="F231">
            <v>200</v>
          </cell>
          <cell r="G231">
            <v>286</v>
          </cell>
          <cell r="H231">
            <v>63</v>
          </cell>
          <cell r="I231">
            <v>549</v>
          </cell>
          <cell r="J231">
            <v>171</v>
          </cell>
          <cell r="K231">
            <v>265</v>
          </cell>
          <cell r="L231">
            <v>78</v>
          </cell>
          <cell r="M231">
            <v>514</v>
          </cell>
          <cell r="N231">
            <v>109</v>
          </cell>
          <cell r="O231">
            <v>122</v>
          </cell>
          <cell r="P231">
            <v>29</v>
          </cell>
          <cell r="Q231">
            <v>260</v>
          </cell>
        </row>
        <row r="232">
          <cell r="B232">
            <v>1030</v>
          </cell>
          <cell r="C232" t="str">
            <v>Laurea DM509</v>
          </cell>
          <cell r="D232" t="str">
            <v>NO</v>
          </cell>
          <cell r="E232" t="str">
            <v>LOGOPEDIA</v>
          </cell>
          <cell r="F232">
            <v>1</v>
          </cell>
          <cell r="G232">
            <v>4</v>
          </cell>
          <cell r="H232">
            <v>8</v>
          </cell>
          <cell r="I232">
            <v>13</v>
          </cell>
          <cell r="J232">
            <v>0</v>
          </cell>
          <cell r="K232">
            <v>4</v>
          </cell>
          <cell r="L232">
            <v>10</v>
          </cell>
          <cell r="M232">
            <v>14</v>
          </cell>
          <cell r="N232">
            <v>0</v>
          </cell>
          <cell r="O232">
            <v>2</v>
          </cell>
          <cell r="P232">
            <v>9</v>
          </cell>
          <cell r="Q232">
            <v>11</v>
          </cell>
        </row>
        <row r="233">
          <cell r="B233">
            <v>1031</v>
          </cell>
          <cell r="C233" t="str">
            <v>Laurea DM509</v>
          </cell>
          <cell r="D233" t="str">
            <v>NO</v>
          </cell>
          <cell r="E233" t="str">
            <v>ORTOTTICA ED ASSISTENZA OFTALMOLOGICA</v>
          </cell>
          <cell r="F233">
            <v>0</v>
          </cell>
          <cell r="G233">
            <v>3</v>
          </cell>
          <cell r="H233">
            <v>5</v>
          </cell>
          <cell r="I233">
            <v>8</v>
          </cell>
          <cell r="J233">
            <v>0</v>
          </cell>
          <cell r="K233">
            <v>2</v>
          </cell>
          <cell r="L233">
            <v>7</v>
          </cell>
          <cell r="M233">
            <v>9</v>
          </cell>
          <cell r="N233">
            <v>1</v>
          </cell>
          <cell r="O233">
            <v>1</v>
          </cell>
          <cell r="P233">
            <v>0</v>
          </cell>
          <cell r="Q233">
            <v>2</v>
          </cell>
        </row>
        <row r="234">
          <cell r="B234">
            <v>1032</v>
          </cell>
          <cell r="C234" t="str">
            <v>Laurea DM509</v>
          </cell>
          <cell r="D234" t="str">
            <v>NO</v>
          </cell>
          <cell r="E234" t="str">
            <v>OSTETRICIA</v>
          </cell>
          <cell r="F234">
            <v>1</v>
          </cell>
          <cell r="G234">
            <v>7</v>
          </cell>
          <cell r="H234">
            <v>16</v>
          </cell>
          <cell r="I234">
            <v>24</v>
          </cell>
          <cell r="J234">
            <v>2</v>
          </cell>
          <cell r="K234">
            <v>7</v>
          </cell>
          <cell r="L234">
            <v>12</v>
          </cell>
          <cell r="M234">
            <v>21</v>
          </cell>
          <cell r="N234">
            <v>0</v>
          </cell>
          <cell r="O234">
            <v>8</v>
          </cell>
          <cell r="P234">
            <v>8</v>
          </cell>
          <cell r="Q234">
            <v>16</v>
          </cell>
        </row>
        <row r="235">
          <cell r="B235">
            <v>1033</v>
          </cell>
          <cell r="C235" t="str">
            <v>Laurea DM509</v>
          </cell>
          <cell r="D235" t="str">
            <v>NO</v>
          </cell>
          <cell r="E235" t="str">
            <v>TECNICHE AUDIOMETRICHE</v>
          </cell>
          <cell r="F235">
            <v>1</v>
          </cell>
          <cell r="G235">
            <v>1</v>
          </cell>
          <cell r="H235">
            <v>2</v>
          </cell>
          <cell r="I235">
            <v>4</v>
          </cell>
          <cell r="J235">
            <v>1</v>
          </cell>
          <cell r="K235">
            <v>6</v>
          </cell>
          <cell r="L235">
            <v>9</v>
          </cell>
          <cell r="M235">
            <v>16</v>
          </cell>
          <cell r="N235">
            <v>1</v>
          </cell>
          <cell r="O235">
            <v>5</v>
          </cell>
          <cell r="P235">
            <v>0</v>
          </cell>
          <cell r="Q235">
            <v>6</v>
          </cell>
        </row>
        <row r="236">
          <cell r="B236">
            <v>1034</v>
          </cell>
          <cell r="C236" t="str">
            <v>Laurea DM509</v>
          </cell>
          <cell r="D236" t="str">
            <v>NO</v>
          </cell>
          <cell r="E236" t="str">
            <v>TECNICHE AUDIOPROTESICHE</v>
          </cell>
          <cell r="F236">
            <v>1</v>
          </cell>
          <cell r="G236">
            <v>1</v>
          </cell>
          <cell r="H236">
            <v>1</v>
          </cell>
          <cell r="I236">
            <v>3</v>
          </cell>
          <cell r="J236">
            <v>6</v>
          </cell>
          <cell r="K236">
            <v>8</v>
          </cell>
          <cell r="L236">
            <v>4</v>
          </cell>
          <cell r="M236">
            <v>18</v>
          </cell>
          <cell r="N236">
            <v>6</v>
          </cell>
          <cell r="O236">
            <v>3</v>
          </cell>
          <cell r="P236">
            <v>1</v>
          </cell>
          <cell r="Q236">
            <v>10</v>
          </cell>
        </row>
        <row r="237">
          <cell r="B237">
            <v>1093</v>
          </cell>
          <cell r="C237" t="str">
            <v>Laurea DM509</v>
          </cell>
          <cell r="D237" t="str">
            <v>NO</v>
          </cell>
          <cell r="E237" t="str">
            <v>TECNICHE DELLA PREV.NELL'AMBIENTE E NEI LUOGHI DI LAVORO</v>
          </cell>
          <cell r="F237">
            <v>3</v>
          </cell>
          <cell r="G237">
            <v>22</v>
          </cell>
          <cell r="H237">
            <v>10</v>
          </cell>
          <cell r="I237">
            <v>35</v>
          </cell>
          <cell r="J237">
            <v>15</v>
          </cell>
          <cell r="K237">
            <v>40</v>
          </cell>
          <cell r="L237">
            <v>16</v>
          </cell>
          <cell r="M237">
            <v>71</v>
          </cell>
          <cell r="N237">
            <v>5</v>
          </cell>
          <cell r="O237">
            <v>13</v>
          </cell>
          <cell r="P237">
            <v>2</v>
          </cell>
          <cell r="Q237">
            <v>20</v>
          </cell>
        </row>
        <row r="238">
          <cell r="B238">
            <v>1095</v>
          </cell>
          <cell r="C238" t="str">
            <v>Laurea DM509</v>
          </cell>
          <cell r="D238" t="str">
            <v>NO</v>
          </cell>
          <cell r="E238" t="str">
            <v>TECNICHE DELLA RIABILITAZIONE PSICHIATRICA</v>
          </cell>
          <cell r="F238">
            <v>1</v>
          </cell>
          <cell r="G238">
            <v>9</v>
          </cell>
          <cell r="H238">
            <v>18</v>
          </cell>
          <cell r="I238">
            <v>28</v>
          </cell>
          <cell r="J238">
            <v>1</v>
          </cell>
          <cell r="K238">
            <v>22</v>
          </cell>
          <cell r="L238">
            <v>15</v>
          </cell>
          <cell r="M238">
            <v>38</v>
          </cell>
          <cell r="N238">
            <v>1</v>
          </cell>
          <cell r="O238">
            <v>7</v>
          </cell>
          <cell r="P238">
            <v>3</v>
          </cell>
          <cell r="Q238">
            <v>11</v>
          </cell>
        </row>
        <row r="239">
          <cell r="B239">
            <v>1113</v>
          </cell>
          <cell r="C239" t="str">
            <v>Laurea DM509</v>
          </cell>
          <cell r="D239" t="str">
            <v>NO</v>
          </cell>
          <cell r="E239" t="str">
            <v>TECNICHE DI FISIOPATOL.CARDIOCIRCOL.E PERFUSIONE CARDIOVASCOLARE</v>
          </cell>
          <cell r="F239">
            <v>0</v>
          </cell>
          <cell r="G239">
            <v>6</v>
          </cell>
          <cell r="H239">
            <v>9</v>
          </cell>
          <cell r="I239">
            <v>15</v>
          </cell>
          <cell r="J239">
            <v>0</v>
          </cell>
          <cell r="K239">
            <v>8</v>
          </cell>
          <cell r="L239">
            <v>3</v>
          </cell>
          <cell r="M239">
            <v>11</v>
          </cell>
          <cell r="N239">
            <v>1</v>
          </cell>
          <cell r="O239">
            <v>3</v>
          </cell>
          <cell r="P239">
            <v>3</v>
          </cell>
          <cell r="Q239">
            <v>7</v>
          </cell>
        </row>
        <row r="240">
          <cell r="B240">
            <v>1035</v>
          </cell>
          <cell r="C240" t="str">
            <v>Laurea DM509</v>
          </cell>
          <cell r="D240" t="str">
            <v>NO</v>
          </cell>
          <cell r="E240" t="str">
            <v>TECNICHE DI LABORATORIO BIOMEDICO</v>
          </cell>
          <cell r="F240">
            <v>7</v>
          </cell>
          <cell r="G240">
            <v>12</v>
          </cell>
          <cell r="H240">
            <v>4</v>
          </cell>
          <cell r="I240">
            <v>23</v>
          </cell>
          <cell r="J240">
            <v>8</v>
          </cell>
          <cell r="K240">
            <v>9</v>
          </cell>
          <cell r="L240">
            <v>3</v>
          </cell>
          <cell r="M240">
            <v>20</v>
          </cell>
          <cell r="N240">
            <v>2</v>
          </cell>
          <cell r="O240">
            <v>14</v>
          </cell>
          <cell r="P240">
            <v>1</v>
          </cell>
          <cell r="Q240">
            <v>17</v>
          </cell>
        </row>
        <row r="241">
          <cell r="B241">
            <v>1114</v>
          </cell>
          <cell r="C241" t="str">
            <v>Laurea DM509</v>
          </cell>
          <cell r="D241" t="str">
            <v>NO</v>
          </cell>
          <cell r="E241" t="str">
            <v>TECNICHE DI NEUROFISIOPATOLOGIA</v>
          </cell>
          <cell r="F241">
            <v>0</v>
          </cell>
          <cell r="G241">
            <v>6</v>
          </cell>
          <cell r="H241">
            <v>2</v>
          </cell>
          <cell r="I241">
            <v>8</v>
          </cell>
          <cell r="J241">
            <v>1</v>
          </cell>
          <cell r="K241">
            <v>1</v>
          </cell>
          <cell r="L241">
            <v>6</v>
          </cell>
          <cell r="M241">
            <v>8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B242">
            <v>1115</v>
          </cell>
          <cell r="C242" t="str">
            <v>Laurea DM509</v>
          </cell>
          <cell r="D242" t="str">
            <v>NO</v>
          </cell>
          <cell r="E242" t="str">
            <v>TECNICHE DI RADIOLOGIA MEDICA,PER IMMAGINI E RADIOTERAPIA</v>
          </cell>
          <cell r="F242">
            <v>2</v>
          </cell>
          <cell r="G242">
            <v>15</v>
          </cell>
          <cell r="H242">
            <v>17</v>
          </cell>
          <cell r="I242">
            <v>34</v>
          </cell>
          <cell r="J242">
            <v>0</v>
          </cell>
          <cell r="K242">
            <v>10</v>
          </cell>
          <cell r="L242">
            <v>14</v>
          </cell>
          <cell r="M242">
            <v>24</v>
          </cell>
          <cell r="N242">
            <v>4</v>
          </cell>
          <cell r="O242">
            <v>5</v>
          </cell>
          <cell r="P242">
            <v>0</v>
          </cell>
          <cell r="Q242">
            <v>9</v>
          </cell>
        </row>
        <row r="243">
          <cell r="B243">
            <v>8466</v>
          </cell>
          <cell r="C243" t="str">
            <v>Laurea magistrale ciclo unico 6 anni DM270</v>
          </cell>
          <cell r="D243" t="str">
            <v>SI</v>
          </cell>
          <cell r="E243" t="str">
            <v>MEDICINA E CHIRURGIA - BARI ENGLISH MEDICAL CURRICULUM (D.M.270/04)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>
            <v>8462</v>
          </cell>
          <cell r="C244" t="str">
            <v>Laurea magistrale ciclo unico 6 anni DM270</v>
          </cell>
          <cell r="D244" t="str">
            <v>SI</v>
          </cell>
          <cell r="E244" t="str">
            <v>MEDICINA E CHIRURGIA (D.M.270/04)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B245">
            <v>8463</v>
          </cell>
          <cell r="C245" t="str">
            <v>Laurea magistrale ciclo unico 6 anni DM270</v>
          </cell>
          <cell r="D245" t="str">
            <v>SI</v>
          </cell>
          <cell r="E245" t="str">
            <v>ODONTOIATRIA E PROTESI DENTARIA (D.M.270/04)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>
            <v>8465</v>
          </cell>
          <cell r="C246" t="str">
            <v>Laurea magistrale DM270</v>
          </cell>
          <cell r="D246" t="str">
            <v>SI</v>
          </cell>
          <cell r="E246" t="str">
            <v>SCIENZE DELLE PROFESSIONI SANITARIE DELLA PREVENZIONE (D.M. 270/04)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</v>
          </cell>
          <cell r="P246">
            <v>17</v>
          </cell>
          <cell r="Q246">
            <v>18</v>
          </cell>
        </row>
        <row r="247">
          <cell r="B247">
            <v>8464</v>
          </cell>
          <cell r="C247" t="str">
            <v>Laurea magistrale DM270</v>
          </cell>
          <cell r="D247" t="str">
            <v>SI</v>
          </cell>
          <cell r="E247" t="str">
            <v>SCIENZE INFERMIERISTICHE ED OSTETRICHE (D.M.270/04)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4</v>
          </cell>
          <cell r="L247">
            <v>5</v>
          </cell>
          <cell r="M247">
            <v>9</v>
          </cell>
          <cell r="N247">
            <v>0</v>
          </cell>
          <cell r="O247">
            <v>1</v>
          </cell>
          <cell r="P247">
            <v>13</v>
          </cell>
          <cell r="Q247">
            <v>14</v>
          </cell>
        </row>
        <row r="248">
          <cell r="B248">
            <v>7053</v>
          </cell>
          <cell r="C248" t="str">
            <v>Laurea DM270</v>
          </cell>
          <cell r="D248" t="str">
            <v>SI</v>
          </cell>
          <cell r="E248" t="str">
            <v>ECONOMIA AZIENDALE (D.M.270/04)</v>
          </cell>
          <cell r="F248">
            <v>11</v>
          </cell>
          <cell r="G248">
            <v>32</v>
          </cell>
          <cell r="H248">
            <v>5</v>
          </cell>
          <cell r="I248">
            <v>48</v>
          </cell>
          <cell r="J248">
            <v>53</v>
          </cell>
          <cell r="K248">
            <v>40</v>
          </cell>
          <cell r="L248">
            <v>11</v>
          </cell>
          <cell r="M248">
            <v>104</v>
          </cell>
          <cell r="N248">
            <v>75</v>
          </cell>
          <cell r="O248">
            <v>38</v>
          </cell>
          <cell r="P248">
            <v>9</v>
          </cell>
          <cell r="Q248">
            <v>122</v>
          </cell>
        </row>
        <row r="249">
          <cell r="B249">
            <v>7122</v>
          </cell>
          <cell r="C249" t="str">
            <v>Laurea DM270</v>
          </cell>
          <cell r="D249" t="str">
            <v>SI</v>
          </cell>
          <cell r="E249" t="str">
            <v>ECONOMIA AZIENDALE (D.M.270/04) (BRINDISI)</v>
          </cell>
          <cell r="F249">
            <v>1</v>
          </cell>
          <cell r="G249">
            <v>6</v>
          </cell>
          <cell r="H249">
            <v>3</v>
          </cell>
          <cell r="I249">
            <v>10</v>
          </cell>
          <cell r="J249">
            <v>4</v>
          </cell>
          <cell r="K249">
            <v>7</v>
          </cell>
          <cell r="L249">
            <v>1</v>
          </cell>
          <cell r="M249">
            <v>12</v>
          </cell>
          <cell r="N249">
            <v>17</v>
          </cell>
          <cell r="O249">
            <v>13</v>
          </cell>
          <cell r="P249">
            <v>3</v>
          </cell>
          <cell r="Q249">
            <v>33</v>
          </cell>
        </row>
        <row r="250">
          <cell r="B250">
            <v>7052</v>
          </cell>
          <cell r="C250" t="str">
            <v>Laurea DM270</v>
          </cell>
          <cell r="D250" t="str">
            <v>SI</v>
          </cell>
          <cell r="E250" t="str">
            <v>MARKETING E COMUNICAZIONE D'AZIENDA (D.M.270/04)</v>
          </cell>
          <cell r="F250">
            <v>5</v>
          </cell>
          <cell r="G250">
            <v>14</v>
          </cell>
          <cell r="H250">
            <v>3</v>
          </cell>
          <cell r="I250">
            <v>22</v>
          </cell>
          <cell r="J250">
            <v>30</v>
          </cell>
          <cell r="K250">
            <v>35</v>
          </cell>
          <cell r="L250">
            <v>3</v>
          </cell>
          <cell r="M250">
            <v>68</v>
          </cell>
          <cell r="N250">
            <v>74</v>
          </cell>
          <cell r="O250">
            <v>31</v>
          </cell>
          <cell r="P250">
            <v>2</v>
          </cell>
          <cell r="Q250">
            <v>107</v>
          </cell>
        </row>
        <row r="251">
          <cell r="B251">
            <v>1009</v>
          </cell>
          <cell r="C251" t="str">
            <v>Laurea DM509</v>
          </cell>
          <cell r="D251" t="str">
            <v>NO</v>
          </cell>
          <cell r="E251" t="str">
            <v>ECONOMIA AZIENDALE</v>
          </cell>
          <cell r="F251">
            <v>50</v>
          </cell>
          <cell r="G251">
            <v>76</v>
          </cell>
          <cell r="H251">
            <v>14</v>
          </cell>
          <cell r="I251">
            <v>140</v>
          </cell>
          <cell r="J251">
            <v>55</v>
          </cell>
          <cell r="K251">
            <v>40</v>
          </cell>
          <cell r="L251">
            <v>4</v>
          </cell>
          <cell r="M251">
            <v>99</v>
          </cell>
          <cell r="N251">
            <v>32</v>
          </cell>
          <cell r="O251">
            <v>13</v>
          </cell>
          <cell r="P251">
            <v>1</v>
          </cell>
          <cell r="Q251">
            <v>46</v>
          </cell>
        </row>
        <row r="252">
          <cell r="B252">
            <v>1010</v>
          </cell>
          <cell r="C252" t="str">
            <v>Laurea DM509</v>
          </cell>
          <cell r="D252" t="str">
            <v>NO</v>
          </cell>
          <cell r="E252" t="str">
            <v>ECONOMIA AZIENDALE (BRINDISI)</v>
          </cell>
          <cell r="F252">
            <v>12</v>
          </cell>
          <cell r="G252">
            <v>14</v>
          </cell>
          <cell r="H252">
            <v>3</v>
          </cell>
          <cell r="I252">
            <v>29</v>
          </cell>
          <cell r="J252">
            <v>20</v>
          </cell>
          <cell r="K252">
            <v>12</v>
          </cell>
          <cell r="L252">
            <v>0</v>
          </cell>
          <cell r="M252">
            <v>32</v>
          </cell>
          <cell r="N252">
            <v>11</v>
          </cell>
          <cell r="O252">
            <v>5</v>
          </cell>
          <cell r="P252">
            <v>2</v>
          </cell>
          <cell r="Q252">
            <v>18</v>
          </cell>
        </row>
        <row r="253">
          <cell r="B253">
            <v>1106</v>
          </cell>
          <cell r="C253" t="str">
            <v>Laurea DM509</v>
          </cell>
          <cell r="D253" t="str">
            <v>NO</v>
          </cell>
          <cell r="E253" t="str">
            <v>MARKETING E COMUNICAZIONE</v>
          </cell>
          <cell r="F253">
            <v>54</v>
          </cell>
          <cell r="G253">
            <v>53</v>
          </cell>
          <cell r="H253">
            <v>6</v>
          </cell>
          <cell r="I253">
            <v>113</v>
          </cell>
          <cell r="J253">
            <v>25</v>
          </cell>
          <cell r="K253">
            <v>15</v>
          </cell>
          <cell r="L253">
            <v>1</v>
          </cell>
          <cell r="M253">
            <v>41</v>
          </cell>
          <cell r="N253">
            <v>28</v>
          </cell>
          <cell r="O253">
            <v>18</v>
          </cell>
          <cell r="P253">
            <v>1</v>
          </cell>
          <cell r="Q253">
            <v>47</v>
          </cell>
        </row>
        <row r="254">
          <cell r="B254">
            <v>8053</v>
          </cell>
          <cell r="C254" t="str">
            <v>Laurea magistrale DM270</v>
          </cell>
          <cell r="D254" t="str">
            <v>SI</v>
          </cell>
          <cell r="E254" t="str">
            <v>CONSULENZA PROFESSIONALE PER LE AZIENDE (D.M.270/04)</v>
          </cell>
          <cell r="F254">
            <v>1</v>
          </cell>
          <cell r="G254">
            <v>37</v>
          </cell>
          <cell r="H254">
            <v>61</v>
          </cell>
          <cell r="I254">
            <v>99</v>
          </cell>
          <cell r="J254">
            <v>4</v>
          </cell>
          <cell r="K254">
            <v>27</v>
          </cell>
          <cell r="L254">
            <v>50</v>
          </cell>
          <cell r="M254">
            <v>81</v>
          </cell>
          <cell r="N254">
            <v>9</v>
          </cell>
          <cell r="O254">
            <v>42</v>
          </cell>
          <cell r="P254">
            <v>64</v>
          </cell>
          <cell r="Q254">
            <v>115</v>
          </cell>
        </row>
        <row r="255">
          <cell r="B255">
            <v>8058</v>
          </cell>
          <cell r="C255" t="str">
            <v>Laurea magistrale DM270</v>
          </cell>
          <cell r="D255" t="str">
            <v>NO</v>
          </cell>
          <cell r="E255" t="str">
            <v>ECONOMIA DEGLI INTERMEDIARI E DEI MERCATI FINANZIARI (D.M.270/04)</v>
          </cell>
          <cell r="F255">
            <v>0</v>
          </cell>
          <cell r="G255">
            <v>0</v>
          </cell>
          <cell r="H255">
            <v>20</v>
          </cell>
          <cell r="I255">
            <v>20</v>
          </cell>
          <cell r="J255">
            <v>0</v>
          </cell>
          <cell r="K255">
            <v>10</v>
          </cell>
          <cell r="L255">
            <v>22</v>
          </cell>
          <cell r="M255">
            <v>32</v>
          </cell>
          <cell r="N255">
            <v>3</v>
          </cell>
          <cell r="O255">
            <v>9</v>
          </cell>
          <cell r="P255">
            <v>24</v>
          </cell>
          <cell r="Q255">
            <v>36</v>
          </cell>
        </row>
        <row r="256">
          <cell r="B256">
            <v>8967</v>
          </cell>
          <cell r="C256" t="str">
            <v>Laurea magistrale DM270</v>
          </cell>
          <cell r="D256" t="str">
            <v>NO</v>
          </cell>
          <cell r="E256" t="str">
            <v>ECONOMIA E GESTIONE DELLE AZIENDE E DEI SERVIZI TURISTICI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B257">
            <v>8055</v>
          </cell>
          <cell r="C257" t="str">
            <v>Laurea magistrale DM270</v>
          </cell>
          <cell r="D257" t="str">
            <v>SI</v>
          </cell>
          <cell r="E257" t="str">
            <v>ECONOMIA E MANAGEMENT (D.M.270/04)</v>
          </cell>
          <cell r="F257">
            <v>1</v>
          </cell>
          <cell r="G257">
            <v>39</v>
          </cell>
          <cell r="H257">
            <v>81</v>
          </cell>
          <cell r="I257">
            <v>121</v>
          </cell>
          <cell r="J257">
            <v>5</v>
          </cell>
          <cell r="K257">
            <v>40</v>
          </cell>
          <cell r="L257">
            <v>73</v>
          </cell>
          <cell r="M257">
            <v>118</v>
          </cell>
          <cell r="N257">
            <v>9</v>
          </cell>
          <cell r="O257">
            <v>48</v>
          </cell>
          <cell r="P257">
            <v>48</v>
          </cell>
          <cell r="Q257">
            <v>105</v>
          </cell>
        </row>
        <row r="258">
          <cell r="B258">
            <v>8056</v>
          </cell>
          <cell r="C258" t="str">
            <v>Laurea magistrale DM270</v>
          </cell>
          <cell r="D258" t="str">
            <v>SI</v>
          </cell>
          <cell r="E258" t="str">
            <v>MARKETING (D.M.270/04)</v>
          </cell>
          <cell r="F258">
            <v>1</v>
          </cell>
          <cell r="G258">
            <v>21</v>
          </cell>
          <cell r="H258">
            <v>50</v>
          </cell>
          <cell r="I258">
            <v>72</v>
          </cell>
          <cell r="J258">
            <v>4</v>
          </cell>
          <cell r="K258">
            <v>25</v>
          </cell>
          <cell r="L258">
            <v>40</v>
          </cell>
          <cell r="M258">
            <v>69</v>
          </cell>
          <cell r="N258">
            <v>2</v>
          </cell>
          <cell r="O258">
            <v>14</v>
          </cell>
          <cell r="P258">
            <v>44</v>
          </cell>
          <cell r="Q258">
            <v>60</v>
          </cell>
        </row>
        <row r="259">
          <cell r="B259">
            <v>5056</v>
          </cell>
          <cell r="C259" t="str">
            <v>Laurea specialistica DM509</v>
          </cell>
          <cell r="D259" t="str">
            <v>NO</v>
          </cell>
          <cell r="E259" t="str">
            <v>AMMINISTRAZIONE E CONSULENZA AZIENDALE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B260">
            <v>5011</v>
          </cell>
          <cell r="C260" t="str">
            <v>Laurea specialistica DM509</v>
          </cell>
          <cell r="D260" t="str">
            <v>NO</v>
          </cell>
          <cell r="E260" t="str">
            <v>CONSULENZA PROFESSIONALE PER LE AZIENDE</v>
          </cell>
          <cell r="F260">
            <v>3</v>
          </cell>
          <cell r="G260">
            <v>13</v>
          </cell>
          <cell r="H260">
            <v>12</v>
          </cell>
          <cell r="I260">
            <v>28</v>
          </cell>
          <cell r="J260">
            <v>1</v>
          </cell>
          <cell r="K260">
            <v>1</v>
          </cell>
          <cell r="L260">
            <v>4</v>
          </cell>
          <cell r="M260">
            <v>6</v>
          </cell>
          <cell r="N260">
            <v>0</v>
          </cell>
          <cell r="O260">
            <v>3</v>
          </cell>
          <cell r="P260">
            <v>2</v>
          </cell>
          <cell r="Q260">
            <v>5</v>
          </cell>
        </row>
        <row r="261">
          <cell r="B261">
            <v>5013</v>
          </cell>
          <cell r="C261" t="str">
            <v>Laurea specialistica DM509</v>
          </cell>
          <cell r="D261" t="str">
            <v>NO</v>
          </cell>
          <cell r="E261" t="str">
            <v>ECONOMIA E MANAGEMENT</v>
          </cell>
          <cell r="F261">
            <v>7</v>
          </cell>
          <cell r="G261">
            <v>11</v>
          </cell>
          <cell r="H261">
            <v>0</v>
          </cell>
          <cell r="I261">
            <v>18</v>
          </cell>
          <cell r="J261">
            <v>3</v>
          </cell>
          <cell r="K261">
            <v>3</v>
          </cell>
          <cell r="L261">
            <v>1</v>
          </cell>
          <cell r="M261">
            <v>7</v>
          </cell>
          <cell r="N261">
            <v>3</v>
          </cell>
          <cell r="O261">
            <v>3</v>
          </cell>
          <cell r="P261">
            <v>0</v>
          </cell>
          <cell r="Q261">
            <v>6</v>
          </cell>
        </row>
        <row r="262">
          <cell r="B262">
            <v>5015</v>
          </cell>
          <cell r="C262" t="str">
            <v>Laurea specialistica DM509</v>
          </cell>
          <cell r="D262" t="str">
            <v>NO</v>
          </cell>
          <cell r="E262" t="str">
            <v>MARKETING</v>
          </cell>
          <cell r="F262">
            <v>1</v>
          </cell>
          <cell r="G262">
            <v>7</v>
          </cell>
          <cell r="H262">
            <v>3</v>
          </cell>
          <cell r="I262">
            <v>11</v>
          </cell>
          <cell r="J262">
            <v>1</v>
          </cell>
          <cell r="K262">
            <v>3</v>
          </cell>
          <cell r="L262">
            <v>2</v>
          </cell>
          <cell r="M262">
            <v>6</v>
          </cell>
          <cell r="N262">
            <v>1</v>
          </cell>
          <cell r="O262">
            <v>1</v>
          </cell>
          <cell r="P262">
            <v>1</v>
          </cell>
          <cell r="Q262">
            <v>3</v>
          </cell>
        </row>
      </sheetData>
      <sheetData sheetId="9">
        <row r="4">
          <cell r="B4" t="str">
            <v>COD. ESSE3</v>
          </cell>
          <cell r="C4" t="str">
            <v>TIPO CORSO</v>
          </cell>
          <cell r="D4" t="str">
            <v>in OFF 2015-16</v>
          </cell>
          <cell r="E4" t="str">
            <v>CORSO DI STUDIO</v>
          </cell>
          <cell r="F4" t="str">
            <v>Minore di 100</v>
          </cell>
          <cell r="G4" t="str">
            <v>da 100 a 109</v>
          </cell>
          <cell r="H4" t="str">
            <v>110 e 110 e lode</v>
          </cell>
          <cell r="I4" t="str">
            <v>NON indicato</v>
          </cell>
          <cell r="J4" t="str">
            <v>TOTALE </v>
          </cell>
          <cell r="K4" t="str">
            <v>Minore di 100</v>
          </cell>
          <cell r="L4" t="str">
            <v>da 100 a 109</v>
          </cell>
          <cell r="M4" t="str">
            <v>110 e 110 e lode</v>
          </cell>
          <cell r="N4" t="str">
            <v>NON indicato</v>
          </cell>
          <cell r="O4" t="str">
            <v>TOTALE </v>
          </cell>
          <cell r="P4" t="str">
            <v>Minore di 100</v>
          </cell>
          <cell r="Q4" t="str">
            <v>da 100 a 109</v>
          </cell>
          <cell r="R4" t="str">
            <v>110 e 110 e lode</v>
          </cell>
          <cell r="S4" t="str">
            <v>NON indicato</v>
          </cell>
          <cell r="T4" t="str">
            <v>TOTALE </v>
          </cell>
        </row>
        <row r="5">
          <cell r="B5">
            <v>8747</v>
          </cell>
          <cell r="C5" t="str">
            <v>Laurea magistrale</v>
          </cell>
          <cell r="D5" t="str">
            <v>SI</v>
          </cell>
          <cell r="E5" t="str">
            <v>BIOLOGIA AMBIENTALE</v>
          </cell>
          <cell r="F5">
            <v>6</v>
          </cell>
          <cell r="G5">
            <v>6</v>
          </cell>
          <cell r="H5">
            <v>0</v>
          </cell>
          <cell r="I5">
            <v>0</v>
          </cell>
          <cell r="J5">
            <v>12</v>
          </cell>
          <cell r="K5">
            <v>2</v>
          </cell>
          <cell r="L5">
            <v>5</v>
          </cell>
          <cell r="M5">
            <v>4</v>
          </cell>
          <cell r="N5">
            <v>0</v>
          </cell>
          <cell r="O5">
            <v>11</v>
          </cell>
          <cell r="P5">
            <v>9</v>
          </cell>
          <cell r="Q5">
            <v>7</v>
          </cell>
          <cell r="R5">
            <v>2</v>
          </cell>
          <cell r="S5">
            <v>0</v>
          </cell>
          <cell r="T5">
            <v>18</v>
          </cell>
        </row>
        <row r="6">
          <cell r="B6">
            <v>8746</v>
          </cell>
          <cell r="C6" t="str">
            <v>Laurea magistrale</v>
          </cell>
          <cell r="D6" t="str">
            <v>SI</v>
          </cell>
          <cell r="E6" t="str">
            <v>SCIENZE DELLA NATURA</v>
          </cell>
          <cell r="F6">
            <v>1</v>
          </cell>
          <cell r="G6">
            <v>3</v>
          </cell>
          <cell r="H6">
            <v>1</v>
          </cell>
          <cell r="I6">
            <v>0</v>
          </cell>
          <cell r="J6">
            <v>5</v>
          </cell>
          <cell r="K6">
            <v>1</v>
          </cell>
          <cell r="L6">
            <v>2</v>
          </cell>
          <cell r="M6">
            <v>4</v>
          </cell>
          <cell r="N6">
            <v>0</v>
          </cell>
          <cell r="O6">
            <v>7</v>
          </cell>
          <cell r="P6">
            <v>1</v>
          </cell>
          <cell r="Q6">
            <v>1</v>
          </cell>
          <cell r="R6">
            <v>0</v>
          </cell>
          <cell r="S6">
            <v>1</v>
          </cell>
          <cell r="T6">
            <v>3</v>
          </cell>
        </row>
        <row r="7">
          <cell r="B7">
            <v>8748</v>
          </cell>
          <cell r="C7" t="str">
            <v>Laurea magistrale</v>
          </cell>
          <cell r="D7" t="str">
            <v>SI</v>
          </cell>
          <cell r="E7" t="str">
            <v>BIOLOGIA CELLULARE E MOLECOLARE</v>
          </cell>
          <cell r="F7">
            <v>16</v>
          </cell>
          <cell r="G7">
            <v>9</v>
          </cell>
          <cell r="H7">
            <v>5</v>
          </cell>
          <cell r="I7">
            <v>0</v>
          </cell>
          <cell r="J7">
            <v>30</v>
          </cell>
          <cell r="K7">
            <v>12</v>
          </cell>
          <cell r="L7">
            <v>10</v>
          </cell>
          <cell r="M7">
            <v>3</v>
          </cell>
          <cell r="N7">
            <v>0</v>
          </cell>
          <cell r="O7">
            <v>25</v>
          </cell>
          <cell r="P7">
            <v>12</v>
          </cell>
          <cell r="Q7">
            <v>12</v>
          </cell>
          <cell r="R7">
            <v>0</v>
          </cell>
          <cell r="S7">
            <v>0</v>
          </cell>
          <cell r="T7">
            <v>24</v>
          </cell>
        </row>
        <row r="8">
          <cell r="B8">
            <v>8583</v>
          </cell>
          <cell r="C8" t="str">
            <v>Laurea magistrale</v>
          </cell>
          <cell r="D8" t="str">
            <v>SI</v>
          </cell>
          <cell r="E8" t="str">
            <v>BIOTECNOLOGIE INDUSTRIALI ED AMBIENTALI</v>
          </cell>
          <cell r="F8">
            <v>0</v>
          </cell>
          <cell r="G8">
            <v>0</v>
          </cell>
          <cell r="H8">
            <v>0</v>
          </cell>
          <cell r="I8">
            <v>11</v>
          </cell>
          <cell r="J8">
            <v>11</v>
          </cell>
          <cell r="K8">
            <v>0</v>
          </cell>
          <cell r="L8">
            <v>0</v>
          </cell>
          <cell r="M8">
            <v>0</v>
          </cell>
          <cell r="N8">
            <v>7</v>
          </cell>
          <cell r="O8">
            <v>7</v>
          </cell>
          <cell r="P8">
            <v>3</v>
          </cell>
          <cell r="Q8">
            <v>0</v>
          </cell>
          <cell r="R8">
            <v>1</v>
          </cell>
          <cell r="S8">
            <v>0</v>
          </cell>
          <cell r="T8">
            <v>4</v>
          </cell>
        </row>
        <row r="9">
          <cell r="B9">
            <v>8584</v>
          </cell>
          <cell r="C9" t="str">
            <v>Laurea magistrale</v>
          </cell>
          <cell r="D9" t="str">
            <v>SI</v>
          </cell>
          <cell r="E9" t="str">
            <v>BIOTECNOLOGIE MEDICHE E MEDICINA MOLECOLARE</v>
          </cell>
          <cell r="F9">
            <v>5</v>
          </cell>
          <cell r="G9">
            <v>17</v>
          </cell>
          <cell r="H9">
            <v>2</v>
          </cell>
          <cell r="I9">
            <v>0</v>
          </cell>
          <cell r="J9">
            <v>24</v>
          </cell>
          <cell r="K9">
            <v>15</v>
          </cell>
          <cell r="L9">
            <v>9</v>
          </cell>
          <cell r="M9">
            <v>6</v>
          </cell>
          <cell r="N9">
            <v>0</v>
          </cell>
          <cell r="O9">
            <v>30</v>
          </cell>
          <cell r="P9">
            <v>11</v>
          </cell>
          <cell r="Q9">
            <v>12</v>
          </cell>
          <cell r="R9">
            <v>5</v>
          </cell>
          <cell r="S9">
            <v>0</v>
          </cell>
          <cell r="T9">
            <v>28</v>
          </cell>
        </row>
        <row r="10">
          <cell r="B10">
            <v>8749</v>
          </cell>
          <cell r="C10" t="str">
            <v>Laurea magistrale</v>
          </cell>
          <cell r="D10" t="str">
            <v>SI</v>
          </cell>
          <cell r="E10" t="str">
            <v>SCIENZE BIOSANITARIE</v>
          </cell>
          <cell r="F10">
            <v>29</v>
          </cell>
          <cell r="G10">
            <v>35</v>
          </cell>
          <cell r="H10">
            <v>8</v>
          </cell>
          <cell r="I10">
            <v>0</v>
          </cell>
          <cell r="J10">
            <v>72</v>
          </cell>
          <cell r="K10">
            <v>30</v>
          </cell>
          <cell r="L10">
            <v>30</v>
          </cell>
          <cell r="M10">
            <v>6</v>
          </cell>
          <cell r="N10">
            <v>0</v>
          </cell>
          <cell r="O10">
            <v>66</v>
          </cell>
          <cell r="P10">
            <v>36</v>
          </cell>
          <cell r="Q10">
            <v>21</v>
          </cell>
          <cell r="R10">
            <v>13</v>
          </cell>
          <cell r="S10">
            <v>0</v>
          </cell>
          <cell r="T10">
            <v>70</v>
          </cell>
        </row>
        <row r="11">
          <cell r="B11">
            <v>8750</v>
          </cell>
          <cell r="C11" t="str">
            <v>Laurea magistrale</v>
          </cell>
          <cell r="D11" t="str">
            <v>SI</v>
          </cell>
          <cell r="E11" t="str">
            <v>SCIENZA E TECNOLOGIA DEI MATERIALI</v>
          </cell>
          <cell r="F11">
            <v>0</v>
          </cell>
          <cell r="G11">
            <v>6</v>
          </cell>
          <cell r="H11">
            <v>4</v>
          </cell>
          <cell r="I11">
            <v>0</v>
          </cell>
          <cell r="J11">
            <v>10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2</v>
          </cell>
          <cell r="P11">
            <v>2</v>
          </cell>
          <cell r="Q11">
            <v>4</v>
          </cell>
          <cell r="R11">
            <v>3</v>
          </cell>
          <cell r="S11">
            <v>0</v>
          </cell>
          <cell r="T11">
            <v>9</v>
          </cell>
        </row>
        <row r="12">
          <cell r="B12">
            <v>8752</v>
          </cell>
          <cell r="C12" t="str">
            <v>Laurea magistrale</v>
          </cell>
          <cell r="D12" t="str">
            <v>SI</v>
          </cell>
          <cell r="E12" t="str">
            <v>SCIENZE CHIMICHE</v>
          </cell>
          <cell r="F12">
            <v>10</v>
          </cell>
          <cell r="G12">
            <v>12</v>
          </cell>
          <cell r="H12">
            <v>3</v>
          </cell>
          <cell r="I12">
            <v>0</v>
          </cell>
          <cell r="J12">
            <v>25</v>
          </cell>
          <cell r="K12">
            <v>0</v>
          </cell>
          <cell r="L12">
            <v>0</v>
          </cell>
          <cell r="M12">
            <v>0</v>
          </cell>
          <cell r="N12">
            <v>25</v>
          </cell>
          <cell r="O12">
            <v>25</v>
          </cell>
          <cell r="P12">
            <v>13</v>
          </cell>
          <cell r="Q12">
            <v>7</v>
          </cell>
          <cell r="R12">
            <v>2</v>
          </cell>
          <cell r="S12">
            <v>0</v>
          </cell>
          <cell r="T12">
            <v>22</v>
          </cell>
        </row>
        <row r="13">
          <cell r="B13">
            <v>8313</v>
          </cell>
          <cell r="C13" t="str">
            <v>Laurea magistrale</v>
          </cell>
          <cell r="D13" t="str">
            <v>NO</v>
          </cell>
          <cell r="E13" t="str">
            <v>BENI ARCHIVISTICI E LIBRARI</v>
          </cell>
          <cell r="F13">
            <v>3</v>
          </cell>
          <cell r="G13">
            <v>2</v>
          </cell>
          <cell r="H13">
            <v>1</v>
          </cell>
          <cell r="I13">
            <v>0</v>
          </cell>
          <cell r="J13">
            <v>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8317</v>
          </cell>
          <cell r="C14" t="str">
            <v>Laurea magistrale</v>
          </cell>
          <cell r="D14" t="str">
            <v>SI</v>
          </cell>
          <cell r="E14" t="str">
            <v>SCIENZE FILOSOFICHE</v>
          </cell>
          <cell r="F14">
            <v>4</v>
          </cell>
          <cell r="G14">
            <v>13</v>
          </cell>
          <cell r="H14">
            <v>31</v>
          </cell>
          <cell r="I14">
            <v>0</v>
          </cell>
          <cell r="J14">
            <v>48</v>
          </cell>
          <cell r="K14">
            <v>2</v>
          </cell>
          <cell r="L14">
            <v>13</v>
          </cell>
          <cell r="M14">
            <v>23</v>
          </cell>
          <cell r="N14">
            <v>4</v>
          </cell>
          <cell r="O14">
            <v>42</v>
          </cell>
          <cell r="P14">
            <v>1</v>
          </cell>
          <cell r="Q14">
            <v>10</v>
          </cell>
          <cell r="R14">
            <v>21</v>
          </cell>
          <cell r="S14">
            <v>1</v>
          </cell>
          <cell r="T14">
            <v>33</v>
          </cell>
        </row>
        <row r="15">
          <cell r="B15">
            <v>8318</v>
          </cell>
          <cell r="C15" t="str">
            <v>Laurea magistrale</v>
          </cell>
          <cell r="D15" t="str">
            <v>NO</v>
          </cell>
          <cell r="E15" t="str">
            <v>SCIENZE STORICHE</v>
          </cell>
          <cell r="F15">
            <v>1</v>
          </cell>
          <cell r="G15">
            <v>9</v>
          </cell>
          <cell r="H15">
            <v>13</v>
          </cell>
          <cell r="I15">
            <v>1</v>
          </cell>
          <cell r="J15">
            <v>24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8013</v>
          </cell>
          <cell r="C16" t="str">
            <v>Laurea magistrale</v>
          </cell>
          <cell r="D16" t="str">
            <v>SI</v>
          </cell>
          <cell r="E16" t="str">
            <v>SCIENZE STORICHE E DELLA DOCUMENTAZIONE STORICA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</v>
          </cell>
          <cell r="L16">
            <v>9</v>
          </cell>
          <cell r="M16">
            <v>11</v>
          </cell>
          <cell r="N16">
            <v>4</v>
          </cell>
          <cell r="O16">
            <v>27</v>
          </cell>
          <cell r="P16">
            <v>5</v>
          </cell>
          <cell r="Q16">
            <v>5</v>
          </cell>
          <cell r="R16">
            <v>12</v>
          </cell>
          <cell r="S16">
            <v>1</v>
          </cell>
          <cell r="T16">
            <v>23</v>
          </cell>
        </row>
        <row r="17">
          <cell r="B17">
            <v>8744</v>
          </cell>
          <cell r="C17" t="str">
            <v>Laurea magistrale</v>
          </cell>
          <cell r="D17" t="str">
            <v>SI</v>
          </cell>
          <cell r="E17" t="str">
            <v>INFORMATICA</v>
          </cell>
          <cell r="F17">
            <v>13</v>
          </cell>
          <cell r="G17">
            <v>21</v>
          </cell>
          <cell r="H17">
            <v>7</v>
          </cell>
          <cell r="I17">
            <v>0</v>
          </cell>
          <cell r="J17">
            <v>41</v>
          </cell>
          <cell r="K17">
            <v>0</v>
          </cell>
          <cell r="L17">
            <v>0</v>
          </cell>
          <cell r="M17">
            <v>0</v>
          </cell>
          <cell r="N17">
            <v>48</v>
          </cell>
          <cell r="O17">
            <v>48</v>
          </cell>
          <cell r="P17">
            <v>10</v>
          </cell>
          <cell r="Q17">
            <v>27</v>
          </cell>
          <cell r="R17">
            <v>16</v>
          </cell>
          <cell r="S17">
            <v>1</v>
          </cell>
          <cell r="T17">
            <v>54</v>
          </cell>
        </row>
        <row r="18">
          <cell r="B18">
            <v>8743</v>
          </cell>
          <cell r="C18" t="str">
            <v>Laurea magistrale</v>
          </cell>
          <cell r="D18" t="str">
            <v>SI</v>
          </cell>
          <cell r="E18" t="str">
            <v>FISICA</v>
          </cell>
          <cell r="F18">
            <v>4</v>
          </cell>
          <cell r="G18">
            <v>9</v>
          </cell>
          <cell r="H18">
            <v>11</v>
          </cell>
          <cell r="I18">
            <v>1</v>
          </cell>
          <cell r="J18">
            <v>25</v>
          </cell>
          <cell r="K18">
            <v>3</v>
          </cell>
          <cell r="L18">
            <v>7</v>
          </cell>
          <cell r="M18">
            <v>7</v>
          </cell>
          <cell r="N18">
            <v>0</v>
          </cell>
          <cell r="O18">
            <v>17</v>
          </cell>
          <cell r="P18">
            <v>4</v>
          </cell>
          <cell r="Q18">
            <v>18</v>
          </cell>
          <cell r="R18">
            <v>9</v>
          </cell>
          <cell r="S18">
            <v>0</v>
          </cell>
          <cell r="T18">
            <v>31</v>
          </cell>
        </row>
        <row r="19">
          <cell r="B19">
            <v>8122</v>
          </cell>
          <cell r="C19" t="str">
            <v>Laurea magistrale</v>
          </cell>
          <cell r="D19" t="str">
            <v>SI</v>
          </cell>
          <cell r="E19" t="str">
            <v>STRATEGIE D'IMPRESE E MANAGEMENT</v>
          </cell>
          <cell r="F19">
            <v>23</v>
          </cell>
          <cell r="G19">
            <v>22</v>
          </cell>
          <cell r="H19">
            <v>3</v>
          </cell>
          <cell r="I19">
            <v>0</v>
          </cell>
          <cell r="J19">
            <v>48</v>
          </cell>
          <cell r="K19">
            <v>29</v>
          </cell>
          <cell r="L19">
            <v>30</v>
          </cell>
          <cell r="M19">
            <v>6</v>
          </cell>
          <cell r="N19">
            <v>1</v>
          </cell>
          <cell r="O19">
            <v>66</v>
          </cell>
          <cell r="P19">
            <v>21</v>
          </cell>
          <cell r="Q19">
            <v>32</v>
          </cell>
          <cell r="R19">
            <v>10</v>
          </cell>
          <cell r="S19">
            <v>3</v>
          </cell>
          <cell r="T19">
            <v>66</v>
          </cell>
        </row>
        <row r="20">
          <cell r="B20">
            <v>8314</v>
          </cell>
          <cell r="C20" t="str">
            <v>Laurea magistrale</v>
          </cell>
          <cell r="D20" t="str">
            <v>SI</v>
          </cell>
          <cell r="E20" t="str">
            <v>FILOLOGIA MODERNA</v>
          </cell>
          <cell r="F20">
            <v>7</v>
          </cell>
          <cell r="G20">
            <v>54</v>
          </cell>
          <cell r="H20">
            <v>44</v>
          </cell>
          <cell r="I20">
            <v>0</v>
          </cell>
          <cell r="J20">
            <v>105</v>
          </cell>
          <cell r="K20">
            <v>7</v>
          </cell>
          <cell r="L20">
            <v>58</v>
          </cell>
          <cell r="M20">
            <v>47</v>
          </cell>
          <cell r="N20">
            <v>2</v>
          </cell>
          <cell r="O20">
            <v>114</v>
          </cell>
          <cell r="P20">
            <v>13</v>
          </cell>
          <cell r="Q20">
            <v>58</v>
          </cell>
          <cell r="R20">
            <v>47</v>
          </cell>
          <cell r="S20">
            <v>1</v>
          </cell>
          <cell r="T20">
            <v>119</v>
          </cell>
        </row>
        <row r="21">
          <cell r="B21">
            <v>8422</v>
          </cell>
          <cell r="C21" t="str">
            <v>Laurea magistrale</v>
          </cell>
          <cell r="D21" t="str">
            <v>SI</v>
          </cell>
          <cell r="E21" t="str">
            <v>LINGUE E LETTERATURE MODERNE</v>
          </cell>
          <cell r="F21">
            <v>8</v>
          </cell>
          <cell r="G21">
            <v>16</v>
          </cell>
          <cell r="H21">
            <v>22</v>
          </cell>
          <cell r="I21">
            <v>0</v>
          </cell>
          <cell r="J21">
            <v>46</v>
          </cell>
          <cell r="K21">
            <v>11</v>
          </cell>
          <cell r="L21">
            <v>37</v>
          </cell>
          <cell r="M21">
            <v>25</v>
          </cell>
          <cell r="N21">
            <v>1</v>
          </cell>
          <cell r="O21">
            <v>74</v>
          </cell>
          <cell r="P21">
            <v>3</v>
          </cell>
          <cell r="Q21">
            <v>8</v>
          </cell>
          <cell r="R21">
            <v>10</v>
          </cell>
          <cell r="S21">
            <v>1</v>
          </cell>
          <cell r="T21">
            <v>22</v>
          </cell>
        </row>
        <row r="22">
          <cell r="B22">
            <v>8424</v>
          </cell>
          <cell r="C22" t="str">
            <v>Laurea magistrale</v>
          </cell>
          <cell r="D22" t="str">
            <v>NO</v>
          </cell>
          <cell r="E22" t="str">
            <v>LINGUE MODERNE PER LA COOPERAZIONE INTERNAZIONALE</v>
          </cell>
          <cell r="F22">
            <v>27</v>
          </cell>
          <cell r="G22">
            <v>37</v>
          </cell>
          <cell r="H22">
            <v>21</v>
          </cell>
          <cell r="I22">
            <v>1</v>
          </cell>
          <cell r="J22">
            <v>86</v>
          </cell>
          <cell r="K22">
            <v>15</v>
          </cell>
          <cell r="L22">
            <v>44</v>
          </cell>
          <cell r="M22">
            <v>15</v>
          </cell>
          <cell r="N22">
            <v>0</v>
          </cell>
          <cell r="O22">
            <v>74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>
            <v>8316</v>
          </cell>
          <cell r="C23" t="str">
            <v>Laurea magistrale</v>
          </cell>
          <cell r="D23" t="str">
            <v>NO</v>
          </cell>
          <cell r="E23" t="str">
            <v>SCIENZE DELLO SPETTACOLO</v>
          </cell>
          <cell r="F23">
            <v>4</v>
          </cell>
          <cell r="G23">
            <v>20</v>
          </cell>
          <cell r="H23">
            <v>16</v>
          </cell>
          <cell r="I23">
            <v>0</v>
          </cell>
          <cell r="J23">
            <v>40</v>
          </cell>
          <cell r="K23">
            <v>3</v>
          </cell>
          <cell r="L23">
            <v>15</v>
          </cell>
          <cell r="M23">
            <v>9</v>
          </cell>
          <cell r="N23">
            <v>0</v>
          </cell>
          <cell r="O23">
            <v>27</v>
          </cell>
          <cell r="P23">
            <v>5</v>
          </cell>
          <cell r="Q23">
            <v>9</v>
          </cell>
          <cell r="R23">
            <v>8</v>
          </cell>
          <cell r="S23">
            <v>2</v>
          </cell>
          <cell r="T23">
            <v>24</v>
          </cell>
        </row>
        <row r="24">
          <cell r="B24">
            <v>8319</v>
          </cell>
          <cell r="C24" t="str">
            <v>Laurea magistrale</v>
          </cell>
          <cell r="D24" t="str">
            <v>SI</v>
          </cell>
          <cell r="E24" t="str">
            <v>STORIA DELL'ARTE</v>
          </cell>
          <cell r="F24">
            <v>1</v>
          </cell>
          <cell r="G24">
            <v>14</v>
          </cell>
          <cell r="H24">
            <v>8</v>
          </cell>
          <cell r="I24">
            <v>0</v>
          </cell>
          <cell r="J24">
            <v>23</v>
          </cell>
          <cell r="K24">
            <v>0</v>
          </cell>
          <cell r="L24">
            <v>18</v>
          </cell>
          <cell r="M24">
            <v>10</v>
          </cell>
          <cell r="N24">
            <v>1</v>
          </cell>
          <cell r="O24">
            <v>29</v>
          </cell>
          <cell r="P24">
            <v>4</v>
          </cell>
          <cell r="Q24">
            <v>19</v>
          </cell>
          <cell r="R24">
            <v>13</v>
          </cell>
          <cell r="S24">
            <v>4</v>
          </cell>
          <cell r="T24">
            <v>40</v>
          </cell>
        </row>
        <row r="25">
          <cell r="B25">
            <v>8423</v>
          </cell>
          <cell r="C25" t="str">
            <v>Laurea magistrale</v>
          </cell>
          <cell r="D25" t="str">
            <v>SI</v>
          </cell>
          <cell r="E25" t="str">
            <v>TRADUZIONE SPECIALISTICA</v>
          </cell>
          <cell r="F25">
            <v>10</v>
          </cell>
          <cell r="G25">
            <v>31</v>
          </cell>
          <cell r="H25">
            <v>21</v>
          </cell>
          <cell r="I25">
            <v>0</v>
          </cell>
          <cell r="J25">
            <v>62</v>
          </cell>
          <cell r="K25">
            <v>14</v>
          </cell>
          <cell r="L25">
            <v>42</v>
          </cell>
          <cell r="M25">
            <v>21</v>
          </cell>
          <cell r="N25">
            <v>1</v>
          </cell>
          <cell r="O25">
            <v>78</v>
          </cell>
          <cell r="P25">
            <v>15</v>
          </cell>
          <cell r="Q25">
            <v>41</v>
          </cell>
          <cell r="R25">
            <v>30</v>
          </cell>
          <cell r="S25">
            <v>2</v>
          </cell>
          <cell r="T25">
            <v>88</v>
          </cell>
        </row>
        <row r="26">
          <cell r="B26">
            <v>8745</v>
          </cell>
          <cell r="C26" t="str">
            <v>Laurea magistrale</v>
          </cell>
          <cell r="D26" t="str">
            <v>SI</v>
          </cell>
          <cell r="E26" t="str">
            <v>MATEMATICA</v>
          </cell>
          <cell r="F26">
            <v>7</v>
          </cell>
          <cell r="G26">
            <v>10</v>
          </cell>
          <cell r="H26">
            <v>7</v>
          </cell>
          <cell r="I26">
            <v>0</v>
          </cell>
          <cell r="J26">
            <v>24</v>
          </cell>
          <cell r="K26">
            <v>9</v>
          </cell>
          <cell r="L26">
            <v>7</v>
          </cell>
          <cell r="M26">
            <v>7</v>
          </cell>
          <cell r="N26">
            <v>1</v>
          </cell>
          <cell r="O26">
            <v>24</v>
          </cell>
          <cell r="P26">
            <v>3</v>
          </cell>
          <cell r="Q26">
            <v>17</v>
          </cell>
          <cell r="R26">
            <v>9</v>
          </cell>
          <cell r="S26">
            <v>1</v>
          </cell>
          <cell r="T26">
            <v>30</v>
          </cell>
        </row>
        <row r="27">
          <cell r="B27">
            <v>8963</v>
          </cell>
          <cell r="C27" t="str">
            <v>Laurea magistrale</v>
          </cell>
          <cell r="D27" t="str">
            <v>SI</v>
          </cell>
          <cell r="E27" t="str">
            <v>IGIENE E SICUREZZA DEGLI ALIMENTI DI ORIGINE ANIMALE</v>
          </cell>
          <cell r="F27">
            <v>13</v>
          </cell>
          <cell r="G27">
            <v>4</v>
          </cell>
          <cell r="H27">
            <v>1</v>
          </cell>
          <cell r="I27">
            <v>0</v>
          </cell>
          <cell r="J27">
            <v>18</v>
          </cell>
          <cell r="K27">
            <v>6</v>
          </cell>
          <cell r="L27">
            <v>4</v>
          </cell>
          <cell r="M27">
            <v>1</v>
          </cell>
          <cell r="N27">
            <v>0</v>
          </cell>
          <cell r="O27">
            <v>11</v>
          </cell>
          <cell r="P27">
            <v>5</v>
          </cell>
          <cell r="Q27">
            <v>5</v>
          </cell>
          <cell r="R27">
            <v>2</v>
          </cell>
          <cell r="S27">
            <v>1</v>
          </cell>
          <cell r="T27">
            <v>13</v>
          </cell>
        </row>
        <row r="28">
          <cell r="B28">
            <v>8007</v>
          </cell>
          <cell r="C28" t="str">
            <v>Laurea magistrale</v>
          </cell>
          <cell r="D28" t="str">
            <v>SI</v>
          </cell>
          <cell r="E28" t="str">
            <v>GESTIONE E SVILUPPO SOSTENIBILE DEI SISTEMI RURALI MEDITERRANEI</v>
          </cell>
          <cell r="F28">
            <v>8</v>
          </cell>
          <cell r="G28">
            <v>9</v>
          </cell>
          <cell r="H28">
            <v>4</v>
          </cell>
          <cell r="I28">
            <v>1</v>
          </cell>
          <cell r="J28">
            <v>22</v>
          </cell>
          <cell r="K28">
            <v>3</v>
          </cell>
          <cell r="L28">
            <v>8</v>
          </cell>
          <cell r="M28">
            <v>4</v>
          </cell>
          <cell r="N28">
            <v>0</v>
          </cell>
          <cell r="O28">
            <v>15</v>
          </cell>
          <cell r="P28">
            <v>7</v>
          </cell>
          <cell r="Q28">
            <v>8</v>
          </cell>
          <cell r="R28">
            <v>2</v>
          </cell>
          <cell r="S28">
            <v>1</v>
          </cell>
          <cell r="T28">
            <v>18</v>
          </cell>
        </row>
        <row r="29">
          <cell r="B29">
            <v>8585</v>
          </cell>
          <cell r="C29" t="str">
            <v>Laurea magistrale</v>
          </cell>
          <cell r="D29" t="str">
            <v>SI</v>
          </cell>
          <cell r="E29" t="str">
            <v>BIOTECNOLOGIE PER LA QUALITA' E LA SICUREZZA DELL'ALIMENTAZIONE</v>
          </cell>
          <cell r="F29">
            <v>5</v>
          </cell>
          <cell r="G29">
            <v>6</v>
          </cell>
          <cell r="H29">
            <v>0</v>
          </cell>
          <cell r="I29">
            <v>0</v>
          </cell>
          <cell r="J29">
            <v>11</v>
          </cell>
          <cell r="K29">
            <v>3</v>
          </cell>
          <cell r="L29">
            <v>3</v>
          </cell>
          <cell r="M29">
            <v>0</v>
          </cell>
          <cell r="N29">
            <v>0</v>
          </cell>
          <cell r="O29">
            <v>6</v>
          </cell>
          <cell r="P29">
            <v>2</v>
          </cell>
          <cell r="Q29">
            <v>1</v>
          </cell>
          <cell r="R29">
            <v>0</v>
          </cell>
          <cell r="S29">
            <v>0</v>
          </cell>
          <cell r="T29">
            <v>3</v>
          </cell>
        </row>
        <row r="30">
          <cell r="B30">
            <v>8002</v>
          </cell>
          <cell r="C30" t="str">
            <v>Laurea magistrale</v>
          </cell>
          <cell r="D30" t="str">
            <v>SI</v>
          </cell>
          <cell r="E30" t="str">
            <v>MEDICINA DELLE PIANTE</v>
          </cell>
          <cell r="F30">
            <v>2</v>
          </cell>
          <cell r="G30">
            <v>3</v>
          </cell>
          <cell r="H30">
            <v>4</v>
          </cell>
          <cell r="I30">
            <v>0</v>
          </cell>
          <cell r="J30">
            <v>9</v>
          </cell>
          <cell r="K30">
            <v>6</v>
          </cell>
          <cell r="L30">
            <v>8</v>
          </cell>
          <cell r="M30">
            <v>4</v>
          </cell>
          <cell r="N30">
            <v>0</v>
          </cell>
          <cell r="O30">
            <v>18</v>
          </cell>
          <cell r="P30">
            <v>3</v>
          </cell>
          <cell r="Q30">
            <v>14</v>
          </cell>
          <cell r="R30">
            <v>3</v>
          </cell>
          <cell r="S30">
            <v>0</v>
          </cell>
          <cell r="T30">
            <v>20</v>
          </cell>
        </row>
        <row r="31">
          <cell r="B31">
            <v>8004</v>
          </cell>
          <cell r="C31" t="str">
            <v>Laurea magistrale</v>
          </cell>
          <cell r="D31" t="str">
            <v>SI</v>
          </cell>
          <cell r="E31" t="str">
            <v>SCIENZE E TECNOLOGIE ALIMENTARI</v>
          </cell>
          <cell r="F31">
            <v>11</v>
          </cell>
          <cell r="G31">
            <v>18</v>
          </cell>
          <cell r="H31">
            <v>11</v>
          </cell>
          <cell r="I31">
            <v>1</v>
          </cell>
          <cell r="J31">
            <v>41</v>
          </cell>
          <cell r="K31">
            <v>17</v>
          </cell>
          <cell r="L31">
            <v>33</v>
          </cell>
          <cell r="M31">
            <v>5</v>
          </cell>
          <cell r="N31">
            <v>0</v>
          </cell>
          <cell r="O31">
            <v>55</v>
          </cell>
          <cell r="P31">
            <v>18</v>
          </cell>
          <cell r="Q31">
            <v>15</v>
          </cell>
          <cell r="R31">
            <v>6</v>
          </cell>
          <cell r="S31">
            <v>0</v>
          </cell>
          <cell r="T31">
            <v>39</v>
          </cell>
        </row>
        <row r="32">
          <cell r="B32">
            <v>8312</v>
          </cell>
          <cell r="C32" t="str">
            <v>Laurea magistrale</v>
          </cell>
          <cell r="D32" t="str">
            <v>SI</v>
          </cell>
          <cell r="E32" t="str">
            <v>ARCHEOLOGIA</v>
          </cell>
          <cell r="F32">
            <v>3</v>
          </cell>
          <cell r="G32">
            <v>6</v>
          </cell>
          <cell r="H32">
            <v>4</v>
          </cell>
          <cell r="I32">
            <v>0</v>
          </cell>
          <cell r="J32">
            <v>13</v>
          </cell>
          <cell r="K32">
            <v>3</v>
          </cell>
          <cell r="L32">
            <v>10</v>
          </cell>
          <cell r="M32">
            <v>7</v>
          </cell>
          <cell r="N32">
            <v>0</v>
          </cell>
          <cell r="O32">
            <v>20</v>
          </cell>
          <cell r="P32">
            <v>7</v>
          </cell>
          <cell r="Q32">
            <v>12</v>
          </cell>
          <cell r="R32">
            <v>10</v>
          </cell>
          <cell r="S32">
            <v>0</v>
          </cell>
          <cell r="T32">
            <v>29</v>
          </cell>
        </row>
        <row r="33">
          <cell r="B33">
            <v>8315</v>
          </cell>
          <cell r="C33" t="str">
            <v>Laurea magistrale</v>
          </cell>
          <cell r="D33" t="str">
            <v>SI</v>
          </cell>
          <cell r="E33" t="str">
            <v>FILOLOGIA, LETTERATURE E STORIA DELL' ANTICHITA'</v>
          </cell>
          <cell r="F33">
            <v>1</v>
          </cell>
          <cell r="G33">
            <v>13</v>
          </cell>
          <cell r="H33">
            <v>23</v>
          </cell>
          <cell r="I33">
            <v>0</v>
          </cell>
          <cell r="J33">
            <v>37</v>
          </cell>
          <cell r="K33">
            <v>1</v>
          </cell>
          <cell r="L33">
            <v>5</v>
          </cell>
          <cell r="M33">
            <v>14</v>
          </cell>
          <cell r="N33">
            <v>0</v>
          </cell>
          <cell r="O33">
            <v>20</v>
          </cell>
          <cell r="P33">
            <v>3</v>
          </cell>
          <cell r="Q33">
            <v>6</v>
          </cell>
          <cell r="R33">
            <v>18</v>
          </cell>
          <cell r="S33">
            <v>0</v>
          </cell>
          <cell r="T33">
            <v>27</v>
          </cell>
        </row>
        <row r="34">
          <cell r="B34">
            <v>8605</v>
          </cell>
          <cell r="C34" t="str">
            <v>Laurea magistrale</v>
          </cell>
          <cell r="D34" t="str">
            <v>NO</v>
          </cell>
          <cell r="E34" t="str">
            <v>CONSULENTE PER I SERVIZI ALLA PERSONA E ALLE IMPRESE</v>
          </cell>
          <cell r="F34">
            <v>30</v>
          </cell>
          <cell r="G34">
            <v>47</v>
          </cell>
          <cell r="H34">
            <v>10</v>
          </cell>
          <cell r="I34">
            <v>1</v>
          </cell>
          <cell r="J34">
            <v>88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>
            <v>8014</v>
          </cell>
          <cell r="C35" t="str">
            <v>Laurea magistrale</v>
          </cell>
          <cell r="D35" t="str">
            <v>SI</v>
          </cell>
          <cell r="E35" t="str">
            <v>FORMAZIONE E GESTIONE DELLE RISORSE UMANE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32</v>
          </cell>
          <cell r="L35">
            <v>41</v>
          </cell>
          <cell r="M35">
            <v>6</v>
          </cell>
          <cell r="N35">
            <v>5</v>
          </cell>
          <cell r="O35">
            <v>84</v>
          </cell>
          <cell r="P35">
            <v>26</v>
          </cell>
          <cell r="Q35">
            <v>33</v>
          </cell>
          <cell r="R35">
            <v>3</v>
          </cell>
          <cell r="S35">
            <v>2</v>
          </cell>
          <cell r="T35">
            <v>64</v>
          </cell>
        </row>
        <row r="36">
          <cell r="B36">
            <v>8608</v>
          </cell>
          <cell r="C36" t="str">
            <v>Laurea magistrale</v>
          </cell>
          <cell r="D36" t="str">
            <v>NO</v>
          </cell>
          <cell r="E36" t="str">
            <v>PROGETTAZIONE E GESTIONE FORMATIVA NELL'ERA DIGITALE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8603</v>
          </cell>
          <cell r="C37" t="str">
            <v>Laurea magistrale</v>
          </cell>
          <cell r="D37" t="str">
            <v>SI</v>
          </cell>
          <cell r="E37" t="str">
            <v>PSICOLOGIA CLINICA</v>
          </cell>
          <cell r="F37">
            <v>28</v>
          </cell>
          <cell r="G37">
            <v>67</v>
          </cell>
          <cell r="H37">
            <v>24</v>
          </cell>
          <cell r="I37">
            <v>0</v>
          </cell>
          <cell r="J37">
            <v>119</v>
          </cell>
          <cell r="K37">
            <v>0</v>
          </cell>
          <cell r="L37">
            <v>88</v>
          </cell>
          <cell r="M37">
            <v>30</v>
          </cell>
          <cell r="N37">
            <v>0</v>
          </cell>
          <cell r="O37">
            <v>118</v>
          </cell>
          <cell r="P37">
            <v>36</v>
          </cell>
          <cell r="Q37">
            <v>55</v>
          </cell>
          <cell r="R37">
            <v>8</v>
          </cell>
          <cell r="S37">
            <v>2</v>
          </cell>
          <cell r="T37">
            <v>101</v>
          </cell>
        </row>
        <row r="38">
          <cell r="B38">
            <v>8601</v>
          </cell>
          <cell r="C38" t="str">
            <v>Laurea magistrale</v>
          </cell>
          <cell r="D38" t="str">
            <v>NO</v>
          </cell>
          <cell r="E38" t="str">
            <v>SCIENZE DELL'EDUCAZIONE DEGLI ADULTI E DELLA FORMAZIONE CONTINUA</v>
          </cell>
          <cell r="F38">
            <v>19</v>
          </cell>
          <cell r="G38">
            <v>19</v>
          </cell>
          <cell r="H38">
            <v>14</v>
          </cell>
          <cell r="I38">
            <v>0</v>
          </cell>
          <cell r="J38">
            <v>52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>
            <v>8607</v>
          </cell>
          <cell r="C39" t="str">
            <v>Laurea magistrale</v>
          </cell>
          <cell r="D39" t="str">
            <v>SI</v>
          </cell>
          <cell r="E39" t="str">
            <v>SCIENZE DELL'INFORMAZIONE EDITORIALE, PUBBLICA E SOCIALE</v>
          </cell>
          <cell r="F39">
            <v>23</v>
          </cell>
          <cell r="G39">
            <v>53</v>
          </cell>
          <cell r="H39">
            <v>13</v>
          </cell>
          <cell r="I39">
            <v>0</v>
          </cell>
          <cell r="J39">
            <v>89</v>
          </cell>
          <cell r="K39">
            <v>24</v>
          </cell>
          <cell r="L39">
            <v>44</v>
          </cell>
          <cell r="M39">
            <v>13</v>
          </cell>
          <cell r="N39">
            <v>0</v>
          </cell>
          <cell r="O39">
            <v>81</v>
          </cell>
          <cell r="P39">
            <v>40</v>
          </cell>
          <cell r="Q39">
            <v>38</v>
          </cell>
          <cell r="R39">
            <v>20</v>
          </cell>
          <cell r="S39">
            <v>3</v>
          </cell>
          <cell r="T39">
            <v>101</v>
          </cell>
        </row>
        <row r="40">
          <cell r="B40">
            <v>8604</v>
          </cell>
          <cell r="C40" t="str">
            <v>Laurea magistrale</v>
          </cell>
          <cell r="D40" t="str">
            <v>SI</v>
          </cell>
          <cell r="E40" t="str">
            <v>SCIENZE PEDAGOGICHE</v>
          </cell>
          <cell r="F40">
            <v>23</v>
          </cell>
          <cell r="G40">
            <v>51</v>
          </cell>
          <cell r="H40">
            <v>28</v>
          </cell>
          <cell r="I40">
            <v>0</v>
          </cell>
          <cell r="J40">
            <v>102</v>
          </cell>
          <cell r="K40">
            <v>12</v>
          </cell>
          <cell r="L40">
            <v>68</v>
          </cell>
          <cell r="M40">
            <v>20</v>
          </cell>
          <cell r="N40">
            <v>0</v>
          </cell>
          <cell r="O40">
            <v>100</v>
          </cell>
          <cell r="P40">
            <v>12</v>
          </cell>
          <cell r="Q40">
            <v>67</v>
          </cell>
          <cell r="R40">
            <v>16</v>
          </cell>
          <cell r="S40">
            <v>4</v>
          </cell>
          <cell r="T40">
            <v>99</v>
          </cell>
        </row>
        <row r="41">
          <cell r="B41">
            <v>8742</v>
          </cell>
          <cell r="C41" t="str">
            <v>Laurea magistrale</v>
          </cell>
          <cell r="D41" t="str">
            <v>NO</v>
          </cell>
          <cell r="E41" t="str">
            <v>SCIENZA PER LA DIAGNOSTICA E CONSERVAZIONE DEI BENI CULTURALI</v>
          </cell>
          <cell r="F41">
            <v>1</v>
          </cell>
          <cell r="G41">
            <v>2</v>
          </cell>
          <cell r="H41">
            <v>0</v>
          </cell>
          <cell r="I41">
            <v>0</v>
          </cell>
          <cell r="J41">
            <v>3</v>
          </cell>
          <cell r="K41">
            <v>2</v>
          </cell>
          <cell r="L41">
            <v>0</v>
          </cell>
          <cell r="M41">
            <v>1</v>
          </cell>
          <cell r="N41">
            <v>0</v>
          </cell>
          <cell r="O41">
            <v>3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>
            <v>8751</v>
          </cell>
          <cell r="C42" t="str">
            <v>Laurea magistrale</v>
          </cell>
          <cell r="D42" t="str">
            <v>SI</v>
          </cell>
          <cell r="E42" t="str">
            <v>SCIENZE GEOLOGICHE E GEOFISICHE</v>
          </cell>
          <cell r="F42">
            <v>7</v>
          </cell>
          <cell r="G42">
            <v>5</v>
          </cell>
          <cell r="H42">
            <v>1</v>
          </cell>
          <cell r="I42">
            <v>0</v>
          </cell>
          <cell r="J42">
            <v>13</v>
          </cell>
          <cell r="K42">
            <v>6</v>
          </cell>
          <cell r="L42">
            <v>8</v>
          </cell>
          <cell r="M42">
            <v>4</v>
          </cell>
          <cell r="N42">
            <v>1</v>
          </cell>
          <cell r="O42">
            <v>19</v>
          </cell>
          <cell r="P42">
            <v>10</v>
          </cell>
          <cell r="Q42">
            <v>2</v>
          </cell>
          <cell r="R42">
            <v>3</v>
          </cell>
          <cell r="S42">
            <v>0</v>
          </cell>
          <cell r="T42">
            <v>15</v>
          </cell>
        </row>
        <row r="43">
          <cell r="B43">
            <v>8964</v>
          </cell>
          <cell r="C43" t="str">
            <v>Laurea magistrale</v>
          </cell>
          <cell r="D43" t="str">
            <v>SI</v>
          </cell>
          <cell r="E43" t="str">
            <v>ECONOMIA E COMMERCIO (Laurea Magistrale)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25</v>
          </cell>
          <cell r="L43">
            <v>19</v>
          </cell>
          <cell r="M43">
            <v>2</v>
          </cell>
          <cell r="N43">
            <v>0</v>
          </cell>
          <cell r="O43">
            <v>46</v>
          </cell>
          <cell r="P43">
            <v>39</v>
          </cell>
          <cell r="Q43">
            <v>23</v>
          </cell>
          <cell r="R43">
            <v>5</v>
          </cell>
          <cell r="S43">
            <v>1</v>
          </cell>
          <cell r="T43">
            <v>68</v>
          </cell>
        </row>
        <row r="44">
          <cell r="B44">
            <v>8054</v>
          </cell>
          <cell r="C44" t="str">
            <v>Laurea magistrale</v>
          </cell>
          <cell r="D44" t="str">
            <v>NO</v>
          </cell>
          <cell r="E44" t="str">
            <v>ECONOMIA E GESTIONE DELLE AZIENDE E DEI SISTEMI TURISTICI</v>
          </cell>
          <cell r="F44">
            <v>15</v>
          </cell>
          <cell r="G44">
            <v>27</v>
          </cell>
          <cell r="H44">
            <v>1</v>
          </cell>
          <cell r="I44">
            <v>0</v>
          </cell>
          <cell r="J44">
            <v>43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>
            <v>8015</v>
          </cell>
          <cell r="C45" t="str">
            <v>Laurea magistrale</v>
          </cell>
          <cell r="D45" t="str">
            <v>SI</v>
          </cell>
          <cell r="E45" t="str">
            <v>ECONOMIA E STRATEGIE PER I MERCATI INTERNAZIONALI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24</v>
          </cell>
          <cell r="L45">
            <v>14</v>
          </cell>
          <cell r="M45">
            <v>0</v>
          </cell>
          <cell r="N45">
            <v>1</v>
          </cell>
          <cell r="O45">
            <v>39</v>
          </cell>
          <cell r="P45">
            <v>13</v>
          </cell>
          <cell r="Q45">
            <v>10</v>
          </cell>
          <cell r="R45">
            <v>0</v>
          </cell>
          <cell r="S45">
            <v>1</v>
          </cell>
          <cell r="T45">
            <v>24</v>
          </cell>
        </row>
        <row r="46">
          <cell r="B46">
            <v>8965</v>
          </cell>
          <cell r="C46" t="str">
            <v>Laurea magistrale</v>
          </cell>
          <cell r="D46" t="str">
            <v>SI</v>
          </cell>
          <cell r="E46" t="str">
            <v>STATISTICA E METODI PER L'ECONOMIA E LA FINANZA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</v>
          </cell>
          <cell r="O46">
            <v>10</v>
          </cell>
          <cell r="P46">
            <v>10</v>
          </cell>
          <cell r="Q46">
            <v>7</v>
          </cell>
          <cell r="R46">
            <v>6</v>
          </cell>
          <cell r="S46">
            <v>0</v>
          </cell>
          <cell r="T46">
            <v>23</v>
          </cell>
        </row>
        <row r="47">
          <cell r="B47">
            <v>8057</v>
          </cell>
          <cell r="C47" t="str">
            <v>Laurea magistrale</v>
          </cell>
          <cell r="D47" t="str">
            <v>NO</v>
          </cell>
          <cell r="E47" t="str">
            <v>STATISTICA PER LE DECISIONI FINANZIARIE E ATTUARIALI</v>
          </cell>
          <cell r="F47">
            <v>1</v>
          </cell>
          <cell r="G47">
            <v>2</v>
          </cell>
          <cell r="H47">
            <v>3</v>
          </cell>
          <cell r="I47">
            <v>0</v>
          </cell>
          <cell r="J47">
            <v>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>
            <v>8914</v>
          </cell>
          <cell r="C48" t="str">
            <v>Laurea magistrale</v>
          </cell>
          <cell r="D48" t="str">
            <v>SI</v>
          </cell>
          <cell r="E48" t="str">
            <v>PROGETTAZIONE DELLE POLITICHE DI INCLUSIONE SOCIALE</v>
          </cell>
          <cell r="F48">
            <v>11</v>
          </cell>
          <cell r="G48">
            <v>40</v>
          </cell>
          <cell r="H48">
            <v>7</v>
          </cell>
          <cell r="I48">
            <v>3</v>
          </cell>
          <cell r="J48">
            <v>61</v>
          </cell>
          <cell r="K48">
            <v>44</v>
          </cell>
          <cell r="L48">
            <v>49</v>
          </cell>
          <cell r="M48">
            <v>5</v>
          </cell>
          <cell r="N48">
            <v>3</v>
          </cell>
          <cell r="O48">
            <v>101</v>
          </cell>
          <cell r="P48">
            <v>20</v>
          </cell>
          <cell r="Q48">
            <v>20</v>
          </cell>
          <cell r="R48">
            <v>4</v>
          </cell>
          <cell r="S48">
            <v>3</v>
          </cell>
          <cell r="T48">
            <v>47</v>
          </cell>
        </row>
        <row r="49">
          <cell r="B49">
            <v>8912</v>
          </cell>
          <cell r="C49" t="str">
            <v>Laurea magistrale</v>
          </cell>
          <cell r="D49" t="str">
            <v>SI</v>
          </cell>
          <cell r="E49" t="str">
            <v>RELAZIONI INTERNAZIONALI</v>
          </cell>
          <cell r="F49">
            <v>23</v>
          </cell>
          <cell r="G49">
            <v>22</v>
          </cell>
          <cell r="H49">
            <v>3</v>
          </cell>
          <cell r="I49">
            <v>0</v>
          </cell>
          <cell r="J49">
            <v>48</v>
          </cell>
          <cell r="K49">
            <v>12</v>
          </cell>
          <cell r="L49">
            <v>14</v>
          </cell>
          <cell r="M49">
            <v>4</v>
          </cell>
          <cell r="N49">
            <v>0</v>
          </cell>
          <cell r="O49">
            <v>30</v>
          </cell>
          <cell r="P49">
            <v>12</v>
          </cell>
          <cell r="Q49">
            <v>17</v>
          </cell>
          <cell r="R49">
            <v>4</v>
          </cell>
          <cell r="S49">
            <v>2</v>
          </cell>
          <cell r="T49">
            <v>35</v>
          </cell>
        </row>
        <row r="50">
          <cell r="B50">
            <v>8913</v>
          </cell>
          <cell r="C50" t="str">
            <v>Laurea magistrale</v>
          </cell>
          <cell r="D50" t="str">
            <v>SI</v>
          </cell>
          <cell r="E50" t="str">
            <v>SCIENZE DELLE AMMINISTRAZIONI</v>
          </cell>
          <cell r="F50">
            <v>33</v>
          </cell>
          <cell r="G50">
            <v>22</v>
          </cell>
          <cell r="H50">
            <v>6</v>
          </cell>
          <cell r="I50">
            <v>0</v>
          </cell>
          <cell r="J50">
            <v>61</v>
          </cell>
          <cell r="K50">
            <v>29</v>
          </cell>
          <cell r="L50">
            <v>32</v>
          </cell>
          <cell r="M50">
            <v>11</v>
          </cell>
          <cell r="N50">
            <v>1</v>
          </cell>
          <cell r="O50">
            <v>73</v>
          </cell>
          <cell r="P50">
            <v>26</v>
          </cell>
          <cell r="Q50">
            <v>20</v>
          </cell>
          <cell r="R50">
            <v>7</v>
          </cell>
          <cell r="S50">
            <v>1</v>
          </cell>
          <cell r="T50">
            <v>54</v>
          </cell>
        </row>
        <row r="51">
          <cell r="B51">
            <v>8465</v>
          </cell>
          <cell r="C51" t="str">
            <v>Laurea magistrale</v>
          </cell>
          <cell r="D51" t="str">
            <v>SI</v>
          </cell>
          <cell r="E51" t="str">
            <v>SCIENZE DELLE PROFESSIONI SANITARIE DELLA PREVENZIONE</v>
          </cell>
          <cell r="F51">
            <v>2</v>
          </cell>
          <cell r="G51">
            <v>18</v>
          </cell>
          <cell r="H51">
            <v>5</v>
          </cell>
          <cell r="I51">
            <v>4</v>
          </cell>
          <cell r="J51">
            <v>29</v>
          </cell>
          <cell r="K51">
            <v>2</v>
          </cell>
          <cell r="L51">
            <v>9</v>
          </cell>
          <cell r="M51">
            <v>8</v>
          </cell>
          <cell r="N51">
            <v>1</v>
          </cell>
          <cell r="O51">
            <v>20</v>
          </cell>
          <cell r="P51">
            <v>2</v>
          </cell>
          <cell r="Q51">
            <v>11</v>
          </cell>
          <cell r="R51">
            <v>5</v>
          </cell>
          <cell r="S51">
            <v>2</v>
          </cell>
          <cell r="T51">
            <v>20</v>
          </cell>
        </row>
        <row r="52">
          <cell r="B52">
            <v>8464</v>
          </cell>
          <cell r="C52" t="str">
            <v>Laurea magistrale</v>
          </cell>
          <cell r="D52" t="str">
            <v>SI</v>
          </cell>
          <cell r="E52" t="str">
            <v>SCIENZE INFERMIERISTICHE ED OSTETRICHE</v>
          </cell>
          <cell r="F52">
            <v>2</v>
          </cell>
          <cell r="G52">
            <v>11</v>
          </cell>
          <cell r="H52">
            <v>10</v>
          </cell>
          <cell r="I52">
            <v>0</v>
          </cell>
          <cell r="J52">
            <v>23</v>
          </cell>
          <cell r="K52">
            <v>0</v>
          </cell>
          <cell r="L52">
            <v>8</v>
          </cell>
          <cell r="M52">
            <v>11</v>
          </cell>
          <cell r="N52">
            <v>1</v>
          </cell>
          <cell r="O52">
            <v>20</v>
          </cell>
          <cell r="P52">
            <v>1</v>
          </cell>
          <cell r="Q52">
            <v>6</v>
          </cell>
          <cell r="R52">
            <v>11</v>
          </cell>
          <cell r="S52">
            <v>3</v>
          </cell>
          <cell r="T52">
            <v>21</v>
          </cell>
        </row>
        <row r="53">
          <cell r="B53">
            <v>8053</v>
          </cell>
          <cell r="C53" t="str">
            <v>Laurea magistrale</v>
          </cell>
          <cell r="D53" t="str">
            <v>SI</v>
          </cell>
          <cell r="E53" t="str">
            <v>CONSULENZA PROFESSIONALE PER LE AZIENDE</v>
          </cell>
          <cell r="F53">
            <v>42</v>
          </cell>
          <cell r="G53">
            <v>50</v>
          </cell>
          <cell r="H53">
            <v>21</v>
          </cell>
          <cell r="I53">
            <v>0</v>
          </cell>
          <cell r="J53">
            <v>113</v>
          </cell>
          <cell r="K53">
            <v>55</v>
          </cell>
          <cell r="L53">
            <v>48</v>
          </cell>
          <cell r="M53">
            <v>12</v>
          </cell>
          <cell r="N53">
            <v>2</v>
          </cell>
          <cell r="O53">
            <v>117</v>
          </cell>
          <cell r="P53">
            <v>55</v>
          </cell>
          <cell r="Q53">
            <v>40</v>
          </cell>
          <cell r="R53">
            <v>9</v>
          </cell>
          <cell r="S53">
            <v>0</v>
          </cell>
          <cell r="T53">
            <v>104</v>
          </cell>
        </row>
        <row r="54">
          <cell r="B54">
            <v>8058</v>
          </cell>
          <cell r="C54" t="str">
            <v>Laurea magistrale</v>
          </cell>
          <cell r="D54" t="str">
            <v>NO</v>
          </cell>
          <cell r="E54" t="str">
            <v>ECONOMIA DEGLI INTERMEDIARI E DEI MERCATI FINANZIARI</v>
          </cell>
          <cell r="F54">
            <v>12</v>
          </cell>
          <cell r="G54">
            <v>19</v>
          </cell>
          <cell r="H54">
            <v>5</v>
          </cell>
          <cell r="I54">
            <v>0</v>
          </cell>
          <cell r="J54">
            <v>36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>
            <v>8967</v>
          </cell>
          <cell r="C55" t="str">
            <v>Laurea magistrale</v>
          </cell>
          <cell r="D55" t="str">
            <v>NO</v>
          </cell>
          <cell r="E55" t="str">
            <v>ECONOMIA E GESTIONE DELLE AZIENDE E DEI SERVIZI TURISTICI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8</v>
          </cell>
          <cell r="L55">
            <v>7</v>
          </cell>
          <cell r="M55">
            <v>1</v>
          </cell>
          <cell r="N55">
            <v>0</v>
          </cell>
          <cell r="O55">
            <v>16</v>
          </cell>
          <cell r="P55">
            <v>17</v>
          </cell>
          <cell r="Q55">
            <v>4</v>
          </cell>
          <cell r="R55">
            <v>0</v>
          </cell>
          <cell r="S55">
            <v>2</v>
          </cell>
          <cell r="T55">
            <v>23</v>
          </cell>
        </row>
        <row r="56">
          <cell r="B56">
            <v>8055</v>
          </cell>
          <cell r="C56" t="str">
            <v>Laurea magistrale</v>
          </cell>
          <cell r="D56" t="str">
            <v>SI</v>
          </cell>
          <cell r="E56" t="str">
            <v>ECONOMIA E MANAGEMENT</v>
          </cell>
          <cell r="F56">
            <v>46</v>
          </cell>
          <cell r="G56">
            <v>58</v>
          </cell>
          <cell r="H56">
            <v>16</v>
          </cell>
          <cell r="I56">
            <v>1</v>
          </cell>
          <cell r="J56">
            <v>121</v>
          </cell>
          <cell r="K56">
            <v>65</v>
          </cell>
          <cell r="L56">
            <v>45</v>
          </cell>
          <cell r="M56">
            <v>13</v>
          </cell>
          <cell r="N56">
            <v>1</v>
          </cell>
          <cell r="O56">
            <v>124</v>
          </cell>
          <cell r="P56">
            <v>99</v>
          </cell>
          <cell r="Q56">
            <v>41</v>
          </cell>
          <cell r="R56">
            <v>11</v>
          </cell>
          <cell r="S56">
            <v>2</v>
          </cell>
          <cell r="T56">
            <v>153</v>
          </cell>
        </row>
        <row r="57">
          <cell r="B57">
            <v>8056</v>
          </cell>
          <cell r="C57" t="str">
            <v>Laurea magistrale</v>
          </cell>
          <cell r="D57" t="str">
            <v>SI</v>
          </cell>
          <cell r="E57" t="str">
            <v>MARKETING</v>
          </cell>
          <cell r="F57">
            <v>30</v>
          </cell>
          <cell r="G57">
            <v>36</v>
          </cell>
          <cell r="H57">
            <v>14</v>
          </cell>
          <cell r="I57">
            <v>1</v>
          </cell>
          <cell r="J57">
            <v>81</v>
          </cell>
          <cell r="K57">
            <v>43</v>
          </cell>
          <cell r="L57">
            <v>15</v>
          </cell>
          <cell r="M57">
            <v>5</v>
          </cell>
          <cell r="N57">
            <v>2</v>
          </cell>
          <cell r="O57">
            <v>65</v>
          </cell>
          <cell r="P57">
            <v>43</v>
          </cell>
          <cell r="Q57">
            <v>22</v>
          </cell>
          <cell r="R57">
            <v>1</v>
          </cell>
          <cell r="S57">
            <v>0</v>
          </cell>
          <cell r="T57">
            <v>66</v>
          </cell>
        </row>
        <row r="59">
          <cell r="F59">
            <v>570</v>
          </cell>
          <cell r="G59">
            <v>954</v>
          </cell>
          <cell r="H59">
            <v>456</v>
          </cell>
          <cell r="I59">
            <v>26</v>
          </cell>
          <cell r="J59">
            <v>2006</v>
          </cell>
          <cell r="K59">
            <v>579</v>
          </cell>
          <cell r="L59">
            <v>916</v>
          </cell>
          <cell r="M59">
            <v>385</v>
          </cell>
          <cell r="N59">
            <v>125</v>
          </cell>
          <cell r="O59">
            <v>2005</v>
          </cell>
          <cell r="P59">
            <v>677</v>
          </cell>
          <cell r="Q59">
            <v>785</v>
          </cell>
          <cell r="R59">
            <v>365</v>
          </cell>
          <cell r="S59">
            <v>48</v>
          </cell>
          <cell r="T59">
            <v>1875</v>
          </cell>
        </row>
        <row r="60">
          <cell r="F60">
            <v>28.414755732801595</v>
          </cell>
          <cell r="G60">
            <v>47.557328015952145</v>
          </cell>
          <cell r="H60">
            <v>22.731804586241275</v>
          </cell>
          <cell r="I60">
            <v>1.296111665004985</v>
          </cell>
          <cell r="J60">
            <v>100</v>
          </cell>
          <cell r="K60">
            <v>28.87780548628429</v>
          </cell>
          <cell r="L60">
            <v>45.6857855361596</v>
          </cell>
          <cell r="M60">
            <v>19.201995012468828</v>
          </cell>
          <cell r="N60">
            <v>6.234413965087282</v>
          </cell>
          <cell r="O60">
            <v>100</v>
          </cell>
          <cell r="P60">
            <v>36.10666666666666</v>
          </cell>
          <cell r="Q60">
            <v>41.86666666666667</v>
          </cell>
          <cell r="R60">
            <v>19.466666666666665</v>
          </cell>
          <cell r="S60">
            <v>2.56</v>
          </cell>
          <cell r="T60">
            <v>100</v>
          </cell>
        </row>
      </sheetData>
      <sheetData sheetId="10">
        <row r="3">
          <cell r="B3" t="str">
            <v>COD. ESSE3</v>
          </cell>
          <cell r="C3" t="str">
            <v>TIPO CORSO</v>
          </cell>
          <cell r="D3" t="str">
            <v>in Off 2015-16</v>
          </cell>
          <cell r="E3" t="str">
            <v>CORSO DI STUDIO</v>
          </cell>
          <cell r="F3" t="str">
            <v>Immatricolati PURI</v>
          </cell>
          <cell r="G3" t="str">
            <v>di cui studenti part-time</v>
          </cell>
          <cell r="H3" t="str">
            <v>di cui Iscritti al 2° ANNO</v>
          </cell>
          <cell r="I3" t="str">
            <v> Tasso di abbandono PRESUNTO al 2° anno % (mancate iscrizioni al 2° /Immatricolati)</v>
          </cell>
          <cell r="J3" t="str">
            <v>Immatricolati PURI</v>
          </cell>
          <cell r="K3" t="str">
            <v>di cui studenti part-time</v>
          </cell>
          <cell r="L3" t="str">
            <v>di cui Iscritti al 2° ANNO</v>
          </cell>
          <cell r="M3" t="str">
            <v> Tasso di abbandono PRESUNTO al 2° anno % (mancate iscrizioni al 2° /Immatricolati)</v>
          </cell>
          <cell r="N3" t="str">
            <v>Immatricolati PURI</v>
          </cell>
          <cell r="O3" t="str">
            <v>di cui studenti part-time</v>
          </cell>
          <cell r="P3" t="str">
            <v>di cui Iscritti al 2° ANNO</v>
          </cell>
          <cell r="Q3" t="str">
            <v> Tasso di abbandono PRESUNTO al 2° anno % (mancate iscrizioni al 2° /Immatricolati)</v>
          </cell>
          <cell r="R3" t="str">
            <v>Immatricolati PURI</v>
          </cell>
          <cell r="S3" t="str">
            <v>di cui studenti part-time</v>
          </cell>
          <cell r="T3" t="str">
            <v>di cui Iscritti al 2° ANNO</v>
          </cell>
          <cell r="U3" t="str">
            <v> Tasso di abbandono PRESUNTO al 2° anno % (mancate iscrizioni al 2° /Immatricolati)</v>
          </cell>
          <cell r="V3" t="str">
            <v>Immatricolati PURI</v>
          </cell>
          <cell r="W3" t="str">
            <v>di cui studenti part-time</v>
          </cell>
          <cell r="X3" t="str">
            <v>di cui Iscritti al 2° ANNO</v>
          </cell>
          <cell r="Y3" t="str">
            <v> Tasso di abbandono PRESUNTO al 2° anno % (mancate iscrizioni al 2° /Immatricolati)</v>
          </cell>
        </row>
        <row r="4">
          <cell r="B4">
            <v>7742</v>
          </cell>
          <cell r="C4" t="str">
            <v>Laurea DM270</v>
          </cell>
          <cell r="D4" t="str">
            <v>SI</v>
          </cell>
          <cell r="E4" t="str">
            <v>SCIENZE BIOLOGICHE (D.M.270/04)</v>
          </cell>
          <cell r="F4">
            <v>263</v>
          </cell>
          <cell r="G4">
            <v>0</v>
          </cell>
          <cell r="H4">
            <v>135</v>
          </cell>
          <cell r="I4">
            <v>48.669201520912544</v>
          </cell>
          <cell r="J4">
            <v>218</v>
          </cell>
          <cell r="K4">
            <v>4</v>
          </cell>
          <cell r="L4">
            <v>133</v>
          </cell>
          <cell r="M4">
            <v>38.99082568807339</v>
          </cell>
          <cell r="N4">
            <v>182</v>
          </cell>
          <cell r="O4">
            <v>0</v>
          </cell>
          <cell r="P4">
            <v>110</v>
          </cell>
          <cell r="Q4">
            <v>39.56043956043956</v>
          </cell>
          <cell r="R4">
            <v>203</v>
          </cell>
          <cell r="S4">
            <v>2</v>
          </cell>
          <cell r="T4">
            <v>141</v>
          </cell>
          <cell r="U4">
            <v>30.541871921182263</v>
          </cell>
          <cell r="V4">
            <v>164</v>
          </cell>
          <cell r="W4">
            <v>0</v>
          </cell>
          <cell r="X4">
            <v>112</v>
          </cell>
          <cell r="Y4">
            <v>31.70731707317073</v>
          </cell>
        </row>
        <row r="5">
          <cell r="B5">
            <v>7750</v>
          </cell>
          <cell r="C5" t="str">
            <v>Laurea DM270</v>
          </cell>
          <cell r="D5" t="str">
            <v>SI</v>
          </cell>
          <cell r="E5" t="str">
            <v>SCIENZE DELLA NATURA (D.M.270/04)</v>
          </cell>
          <cell r="F5">
            <v>54</v>
          </cell>
          <cell r="G5">
            <v>1</v>
          </cell>
          <cell r="H5">
            <v>24</v>
          </cell>
          <cell r="I5">
            <v>55.55555555555556</v>
          </cell>
          <cell r="J5">
            <v>77</v>
          </cell>
          <cell r="K5">
            <v>3</v>
          </cell>
          <cell r="L5">
            <v>25</v>
          </cell>
          <cell r="M5">
            <v>67.53246753246754</v>
          </cell>
          <cell r="N5">
            <v>172</v>
          </cell>
          <cell r="O5">
            <v>1</v>
          </cell>
          <cell r="P5">
            <v>34</v>
          </cell>
          <cell r="Q5">
            <v>80.23255813953489</v>
          </cell>
          <cell r="R5">
            <v>134</v>
          </cell>
          <cell r="S5">
            <v>0</v>
          </cell>
          <cell r="T5">
            <v>22</v>
          </cell>
          <cell r="U5">
            <v>83.5820895522388</v>
          </cell>
          <cell r="V5">
            <v>27</v>
          </cell>
          <cell r="W5">
            <v>1</v>
          </cell>
          <cell r="X5">
            <v>15</v>
          </cell>
          <cell r="Y5">
            <v>44.44444444444444</v>
          </cell>
        </row>
        <row r="6">
          <cell r="B6">
            <v>1103</v>
          </cell>
          <cell r="C6" t="str">
            <v>Laurea DM509</v>
          </cell>
          <cell r="D6" t="str">
            <v>NO</v>
          </cell>
          <cell r="E6" t="str">
            <v>BIOLOGIA AMBIENTALE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>
            <v>1048</v>
          </cell>
          <cell r="C7" t="str">
            <v>Laurea DM509</v>
          </cell>
          <cell r="D7" t="str">
            <v>NO</v>
          </cell>
          <cell r="E7" t="str">
            <v>BIOLOGIA CELLULARE E MOLECOLARE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1050</v>
          </cell>
          <cell r="C8" t="str">
            <v>Laurea DM509</v>
          </cell>
          <cell r="D8" t="str">
            <v>NO</v>
          </cell>
          <cell r="E8" t="str">
            <v>CONSERVAZIONE E RECUPERO DEI BENI NATURALI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1060</v>
          </cell>
          <cell r="C9" t="str">
            <v>Laurea DM509</v>
          </cell>
          <cell r="D9" t="str">
            <v>NO</v>
          </cell>
          <cell r="E9" t="str">
            <v>SCIENZE BIOSANITARIE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1062</v>
          </cell>
          <cell r="C10" t="str">
            <v>Laurea DM509</v>
          </cell>
          <cell r="D10" t="str">
            <v>NO</v>
          </cell>
          <cell r="E10" t="str">
            <v>SCIENZE NATURALI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>
            <v>8747</v>
          </cell>
          <cell r="C11" t="str">
            <v>Laurea magistrale DM270</v>
          </cell>
          <cell r="D11" t="str">
            <v>SI</v>
          </cell>
          <cell r="E11" t="str">
            <v>BIOLOGIA AMBIENTALE (D.M.270/04)</v>
          </cell>
          <cell r="F11">
            <v>13</v>
          </cell>
          <cell r="G11">
            <v>0</v>
          </cell>
          <cell r="H11">
            <v>10</v>
          </cell>
          <cell r="I11">
            <v>23.076923076923077</v>
          </cell>
          <cell r="J11">
            <v>14</v>
          </cell>
          <cell r="K11">
            <v>0</v>
          </cell>
          <cell r="L11">
            <v>12</v>
          </cell>
          <cell r="M11">
            <v>14.285714285714285</v>
          </cell>
          <cell r="N11">
            <v>10</v>
          </cell>
          <cell r="O11">
            <v>0</v>
          </cell>
          <cell r="P11">
            <v>10</v>
          </cell>
          <cell r="Q11">
            <v>0</v>
          </cell>
          <cell r="R11">
            <v>10</v>
          </cell>
          <cell r="S11">
            <v>0</v>
          </cell>
          <cell r="T11">
            <v>10</v>
          </cell>
          <cell r="U11">
            <v>0</v>
          </cell>
          <cell r="V11">
            <v>11</v>
          </cell>
          <cell r="W11">
            <v>0</v>
          </cell>
          <cell r="X11">
            <v>11</v>
          </cell>
          <cell r="Y11">
            <v>0</v>
          </cell>
        </row>
        <row r="12">
          <cell r="B12">
            <v>8746</v>
          </cell>
          <cell r="C12" t="str">
            <v>Laurea magistrale DM270</v>
          </cell>
          <cell r="D12" t="str">
            <v>SI</v>
          </cell>
          <cell r="E12" t="str">
            <v>SCIENZE DELLA NATURA (D.M. 270/04)</v>
          </cell>
          <cell r="F12">
            <v>2</v>
          </cell>
          <cell r="G12">
            <v>0</v>
          </cell>
          <cell r="H12">
            <v>2</v>
          </cell>
          <cell r="I12">
            <v>0</v>
          </cell>
          <cell r="J12">
            <v>7</v>
          </cell>
          <cell r="K12">
            <v>0</v>
          </cell>
          <cell r="L12">
            <v>6</v>
          </cell>
          <cell r="M12">
            <v>14.285714285714285</v>
          </cell>
          <cell r="N12">
            <v>11</v>
          </cell>
          <cell r="O12">
            <v>1</v>
          </cell>
          <cell r="P12">
            <v>11</v>
          </cell>
          <cell r="Q12">
            <v>0</v>
          </cell>
          <cell r="R12">
            <v>5</v>
          </cell>
          <cell r="S12">
            <v>0</v>
          </cell>
          <cell r="T12">
            <v>5</v>
          </cell>
          <cell r="U12">
            <v>0</v>
          </cell>
          <cell r="V12">
            <v>7</v>
          </cell>
          <cell r="W12">
            <v>0</v>
          </cell>
          <cell r="X12">
            <v>6</v>
          </cell>
          <cell r="Y12">
            <v>14.285714285714285</v>
          </cell>
        </row>
        <row r="13">
          <cell r="B13">
            <v>7598</v>
          </cell>
          <cell r="C13" t="str">
            <v>Laurea DM270</v>
          </cell>
          <cell r="D13" t="str">
            <v>SI</v>
          </cell>
          <cell r="E13" t="str">
            <v>BIOTECNOLOGIE MEDICHE E FARMACEUTICHE (D.M.270/04)</v>
          </cell>
          <cell r="F13">
            <v>69</v>
          </cell>
          <cell r="G13">
            <v>0</v>
          </cell>
          <cell r="H13">
            <v>53</v>
          </cell>
          <cell r="I13">
            <v>23.18840579710145</v>
          </cell>
          <cell r="J13">
            <v>74</v>
          </cell>
          <cell r="K13">
            <v>0</v>
          </cell>
          <cell r="L13">
            <v>31</v>
          </cell>
          <cell r="M13">
            <v>58.108108108108105</v>
          </cell>
          <cell r="N13">
            <v>60</v>
          </cell>
          <cell r="O13">
            <v>0</v>
          </cell>
          <cell r="P13">
            <v>37</v>
          </cell>
          <cell r="Q13">
            <v>38.333333333333336</v>
          </cell>
          <cell r="R13">
            <v>72</v>
          </cell>
          <cell r="S13">
            <v>0</v>
          </cell>
          <cell r="T13">
            <v>33</v>
          </cell>
          <cell r="U13">
            <v>54.16666666666667</v>
          </cell>
          <cell r="V13">
            <v>65</v>
          </cell>
          <cell r="W13">
            <v>0</v>
          </cell>
          <cell r="X13">
            <v>39</v>
          </cell>
          <cell r="Y13">
            <v>40</v>
          </cell>
        </row>
        <row r="14">
          <cell r="B14">
            <v>7599</v>
          </cell>
          <cell r="C14" t="str">
            <v>Laurea DM270</v>
          </cell>
          <cell r="D14" t="str">
            <v>NO</v>
          </cell>
          <cell r="E14" t="str">
            <v>BIOTECNOLOGIE PER L'INNOVAZIONE DI PROCESSI E DI PRODOTTI (D.M.270/04)</v>
          </cell>
          <cell r="F14">
            <v>65</v>
          </cell>
          <cell r="G14">
            <v>0</v>
          </cell>
          <cell r="H14">
            <v>36</v>
          </cell>
          <cell r="I14">
            <v>44.61538461538462</v>
          </cell>
          <cell r="J14">
            <v>94</v>
          </cell>
          <cell r="K14">
            <v>0</v>
          </cell>
          <cell r="L14">
            <v>42</v>
          </cell>
          <cell r="M14">
            <v>55.319148936170215</v>
          </cell>
          <cell r="N14">
            <v>91</v>
          </cell>
          <cell r="O14">
            <v>0</v>
          </cell>
          <cell r="P14">
            <v>35</v>
          </cell>
          <cell r="Q14">
            <v>61.53846153846154</v>
          </cell>
          <cell r="R14">
            <v>93</v>
          </cell>
          <cell r="S14">
            <v>0</v>
          </cell>
          <cell r="T14">
            <v>44</v>
          </cell>
          <cell r="U14">
            <v>52.68817204301075</v>
          </cell>
          <cell r="V14">
            <v>79</v>
          </cell>
          <cell r="W14">
            <v>0</v>
          </cell>
          <cell r="X14">
            <v>35</v>
          </cell>
          <cell r="Y14">
            <v>55.69620253164557</v>
          </cell>
        </row>
        <row r="15">
          <cell r="B15">
            <v>1041</v>
          </cell>
          <cell r="C15" t="str">
            <v>Laurea DM509</v>
          </cell>
          <cell r="D15" t="str">
            <v>NO</v>
          </cell>
          <cell r="E15" t="str">
            <v>BIOTECNOLOGIE PER LE PRODUZIONI AGRICOLE ED ALIMENTARI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>
            <v>1040</v>
          </cell>
          <cell r="C16" t="str">
            <v>Laurea DM509</v>
          </cell>
          <cell r="D16" t="str">
            <v>NO</v>
          </cell>
          <cell r="E16" t="str">
            <v>BIOTECNOLOGIE PER L'INNOVAZIONE DI PROCESSI E DI PRODOTTI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1042</v>
          </cell>
          <cell r="C17" t="str">
            <v>Laurea DM509</v>
          </cell>
          <cell r="D17" t="str">
            <v>NO</v>
          </cell>
          <cell r="E17" t="str">
            <v>BIOTECNOLOGIE SANITARIE E FARMACEUTICHE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8748</v>
          </cell>
          <cell r="C18" t="str">
            <v>Laurea magistrale DM270</v>
          </cell>
          <cell r="D18" t="str">
            <v>SI</v>
          </cell>
          <cell r="E18" t="str">
            <v>BIOLOGIA CELLULARE E MOLECOLARE (D.M.270/04)</v>
          </cell>
          <cell r="F18">
            <v>49</v>
          </cell>
          <cell r="G18">
            <v>0</v>
          </cell>
          <cell r="H18">
            <v>44</v>
          </cell>
          <cell r="I18">
            <v>10.204081632653061</v>
          </cell>
          <cell r="J18">
            <v>37</v>
          </cell>
          <cell r="K18">
            <v>1</v>
          </cell>
          <cell r="L18">
            <v>35</v>
          </cell>
          <cell r="M18">
            <v>5.405405405405405</v>
          </cell>
          <cell r="N18">
            <v>27</v>
          </cell>
          <cell r="O18">
            <v>0</v>
          </cell>
          <cell r="P18">
            <v>26</v>
          </cell>
          <cell r="Q18">
            <v>3.7037037037037033</v>
          </cell>
          <cell r="R18">
            <v>27</v>
          </cell>
          <cell r="S18">
            <v>0</v>
          </cell>
          <cell r="T18">
            <v>26</v>
          </cell>
          <cell r="U18">
            <v>3.703703703703709</v>
          </cell>
          <cell r="V18">
            <v>25</v>
          </cell>
          <cell r="W18">
            <v>0</v>
          </cell>
          <cell r="X18">
            <v>22</v>
          </cell>
          <cell r="Y18">
            <v>12</v>
          </cell>
        </row>
        <row r="19">
          <cell r="B19">
            <v>8583</v>
          </cell>
          <cell r="C19" t="str">
            <v>Laurea magistrale DM270</v>
          </cell>
          <cell r="D19" t="str">
            <v>SI</v>
          </cell>
          <cell r="E19" t="str">
            <v>BIOTECNOLOGIE INDUSTRIALI ED AMBIENTALI (D.M.270/04)</v>
          </cell>
          <cell r="F19">
            <v>19</v>
          </cell>
          <cell r="G19">
            <v>1</v>
          </cell>
          <cell r="H19">
            <v>18</v>
          </cell>
          <cell r="I19">
            <v>5.263157894736842</v>
          </cell>
          <cell r="J19">
            <v>13</v>
          </cell>
          <cell r="K19">
            <v>0</v>
          </cell>
          <cell r="L19">
            <v>11</v>
          </cell>
          <cell r="M19">
            <v>15.384615384615385</v>
          </cell>
          <cell r="N19">
            <v>19</v>
          </cell>
          <cell r="O19">
            <v>0</v>
          </cell>
          <cell r="P19">
            <v>19</v>
          </cell>
          <cell r="Q19">
            <v>0</v>
          </cell>
          <cell r="R19">
            <v>11</v>
          </cell>
          <cell r="S19">
            <v>0</v>
          </cell>
          <cell r="T19">
            <v>10</v>
          </cell>
          <cell r="U19">
            <v>9.090909090909093</v>
          </cell>
          <cell r="V19">
            <v>7</v>
          </cell>
          <cell r="W19">
            <v>0</v>
          </cell>
          <cell r="X19">
            <v>7</v>
          </cell>
          <cell r="Y19">
            <v>0</v>
          </cell>
        </row>
        <row r="20">
          <cell r="B20">
            <v>8584</v>
          </cell>
          <cell r="C20" t="str">
            <v>Laurea magistrale DM270</v>
          </cell>
          <cell r="D20" t="str">
            <v>SI</v>
          </cell>
          <cell r="E20" t="str">
            <v>BIOTECNOLOGIE MEDICHE E MEDICINA MOLECOLARE (D.M.270/04)</v>
          </cell>
          <cell r="F20">
            <v>37</v>
          </cell>
          <cell r="G20">
            <v>1</v>
          </cell>
          <cell r="H20">
            <v>34</v>
          </cell>
          <cell r="I20">
            <v>8.108108108108109</v>
          </cell>
          <cell r="J20">
            <v>48</v>
          </cell>
          <cell r="K20">
            <v>0</v>
          </cell>
          <cell r="L20">
            <v>44</v>
          </cell>
          <cell r="M20">
            <v>8.333333333333332</v>
          </cell>
          <cell r="N20">
            <v>34</v>
          </cell>
          <cell r="O20">
            <v>0</v>
          </cell>
          <cell r="P20">
            <v>32</v>
          </cell>
          <cell r="Q20">
            <v>5.88235294117647</v>
          </cell>
          <cell r="R20">
            <v>27</v>
          </cell>
          <cell r="S20">
            <v>0</v>
          </cell>
          <cell r="T20">
            <v>25</v>
          </cell>
          <cell r="U20">
            <v>7.4074074074074066</v>
          </cell>
          <cell r="V20">
            <v>22</v>
          </cell>
          <cell r="W20">
            <v>0</v>
          </cell>
          <cell r="X20">
            <v>22</v>
          </cell>
          <cell r="Y20">
            <v>0</v>
          </cell>
        </row>
        <row r="21">
          <cell r="B21">
            <v>8749</v>
          </cell>
          <cell r="C21" t="str">
            <v>Laurea magistrale DM270</v>
          </cell>
          <cell r="D21" t="str">
            <v>SI</v>
          </cell>
          <cell r="E21" t="str">
            <v>SCIENZE BIOSANITARIE (D.M.270/04)</v>
          </cell>
          <cell r="F21">
            <v>85</v>
          </cell>
          <cell r="G21">
            <v>0</v>
          </cell>
          <cell r="H21">
            <v>80</v>
          </cell>
          <cell r="I21">
            <v>5.88235294117647</v>
          </cell>
          <cell r="J21">
            <v>60</v>
          </cell>
          <cell r="K21">
            <v>0</v>
          </cell>
          <cell r="L21">
            <v>58</v>
          </cell>
          <cell r="M21">
            <v>3.3333333333333335</v>
          </cell>
          <cell r="N21">
            <v>75</v>
          </cell>
          <cell r="O21">
            <v>0</v>
          </cell>
          <cell r="P21">
            <v>73</v>
          </cell>
          <cell r="Q21">
            <v>2.666666666666667</v>
          </cell>
          <cell r="R21">
            <v>72</v>
          </cell>
          <cell r="S21">
            <v>0</v>
          </cell>
          <cell r="T21">
            <v>69</v>
          </cell>
          <cell r="U21">
            <v>4.1666666666666625</v>
          </cell>
          <cell r="V21">
            <v>65</v>
          </cell>
          <cell r="W21">
            <v>0</v>
          </cell>
          <cell r="X21">
            <v>65</v>
          </cell>
          <cell r="Y21">
            <v>0</v>
          </cell>
        </row>
        <row r="22">
          <cell r="B22">
            <v>5003</v>
          </cell>
          <cell r="C22" t="str">
            <v>Laurea specialistica DM509</v>
          </cell>
          <cell r="D22" t="str">
            <v>NO</v>
          </cell>
          <cell r="E22" t="str">
            <v>BIOLOGIA CELLULARE E MOLECOLARE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>
            <v>5036</v>
          </cell>
          <cell r="C23" t="str">
            <v>Laurea specialistica DM509</v>
          </cell>
          <cell r="D23" t="str">
            <v>NO</v>
          </cell>
          <cell r="E23" t="str">
            <v>BIOTECNOLOGIE MEDICHE E MEDICINA MOLECOLARE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>
            <v>5002</v>
          </cell>
          <cell r="C24" t="str">
            <v>Laurea specialistica DM509</v>
          </cell>
          <cell r="D24" t="str">
            <v>NO</v>
          </cell>
          <cell r="E24" t="str">
            <v>SCIENZE BIOSANITARIE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>
            <v>7743</v>
          </cell>
          <cell r="C25" t="str">
            <v>Laurea DM270</v>
          </cell>
          <cell r="D25" t="str">
            <v>SI</v>
          </cell>
          <cell r="E25" t="str">
            <v>CHIMICA (D.M.270/04)</v>
          </cell>
          <cell r="F25">
            <v>176</v>
          </cell>
          <cell r="G25">
            <v>0</v>
          </cell>
          <cell r="H25">
            <v>58</v>
          </cell>
          <cell r="I25">
            <v>67.04545454545455</v>
          </cell>
          <cell r="J25">
            <v>166</v>
          </cell>
          <cell r="K25">
            <v>5</v>
          </cell>
          <cell r="L25">
            <v>57</v>
          </cell>
          <cell r="M25">
            <v>65.66265060240963</v>
          </cell>
          <cell r="N25">
            <v>52</v>
          </cell>
          <cell r="O25">
            <v>0</v>
          </cell>
          <cell r="P25">
            <v>33</v>
          </cell>
          <cell r="Q25">
            <v>36.53846153846153</v>
          </cell>
          <cell r="R25">
            <v>55</v>
          </cell>
          <cell r="S25">
            <v>0</v>
          </cell>
          <cell r="T25">
            <v>28</v>
          </cell>
          <cell r="U25">
            <v>49.09090909090909</v>
          </cell>
          <cell r="V25">
            <v>92</v>
          </cell>
          <cell r="W25">
            <v>0</v>
          </cell>
          <cell r="X25">
            <v>48</v>
          </cell>
          <cell r="Y25">
            <v>47.82608695652174</v>
          </cell>
        </row>
        <row r="26">
          <cell r="B26">
            <v>7893</v>
          </cell>
          <cell r="C26" t="str">
            <v>Laurea DM270</v>
          </cell>
          <cell r="D26" t="str">
            <v>SI</v>
          </cell>
          <cell r="E26" t="str">
            <v>SCIENZE AMBIENTALI (D.M.270/04)</v>
          </cell>
          <cell r="F26">
            <v>49</v>
          </cell>
          <cell r="G26">
            <v>0</v>
          </cell>
          <cell r="H26">
            <v>19</v>
          </cell>
          <cell r="I26">
            <v>61.224489795918366</v>
          </cell>
          <cell r="J26">
            <v>42</v>
          </cell>
          <cell r="K26">
            <v>4</v>
          </cell>
          <cell r="L26">
            <v>15</v>
          </cell>
          <cell r="M26">
            <v>64.28571428571429</v>
          </cell>
          <cell r="N26">
            <v>53</v>
          </cell>
          <cell r="O26">
            <v>1</v>
          </cell>
          <cell r="P26">
            <v>14</v>
          </cell>
          <cell r="Q26">
            <v>73.58490566037736</v>
          </cell>
          <cell r="R26">
            <v>48</v>
          </cell>
          <cell r="S26">
            <v>0</v>
          </cell>
          <cell r="T26">
            <v>25</v>
          </cell>
          <cell r="U26">
            <v>47.916666666666664</v>
          </cell>
          <cell r="V26">
            <v>46</v>
          </cell>
          <cell r="W26">
            <v>0</v>
          </cell>
          <cell r="X26">
            <v>14</v>
          </cell>
          <cell r="Y26">
            <v>69.56521739130434</v>
          </cell>
        </row>
        <row r="27">
          <cell r="B27">
            <v>1049</v>
          </cell>
          <cell r="C27" t="str">
            <v>Laurea DM509</v>
          </cell>
          <cell r="D27" t="str">
            <v>NO</v>
          </cell>
          <cell r="E27" t="str">
            <v>CHIMICA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>
            <v>1053</v>
          </cell>
          <cell r="C28" t="str">
            <v>Laurea DM509</v>
          </cell>
          <cell r="D28" t="str">
            <v>NO</v>
          </cell>
          <cell r="E28" t="str">
            <v>GESTIONE DELLE RISORSE DEL MARE E DELLE COSTE (TARANTO)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>
            <v>1059</v>
          </cell>
          <cell r="C29" t="str">
            <v>Laurea DM509</v>
          </cell>
          <cell r="D29" t="str">
            <v>NO</v>
          </cell>
          <cell r="E29" t="str">
            <v>SCIENZE AMBIENTALI  (TARANTO)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>
            <v>1063</v>
          </cell>
          <cell r="C30" t="str">
            <v>Laurea DM509</v>
          </cell>
          <cell r="D30" t="str">
            <v>NO</v>
          </cell>
          <cell r="E30" t="str">
            <v>TECNOLOGIE CHIMICHE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>
            <v>8750</v>
          </cell>
          <cell r="C31" t="str">
            <v>Laurea magistrale DM270</v>
          </cell>
          <cell r="D31" t="str">
            <v>SI</v>
          </cell>
          <cell r="E31" t="str">
            <v>SCIENZA E TECNOLOGIA DEI MATERIALI (D.M.270/04)</v>
          </cell>
          <cell r="F31">
            <v>7</v>
          </cell>
          <cell r="G31">
            <v>0</v>
          </cell>
          <cell r="H31">
            <v>6</v>
          </cell>
          <cell r="I31">
            <v>14.285714285714285</v>
          </cell>
          <cell r="J31">
            <v>12</v>
          </cell>
          <cell r="K31">
            <v>1</v>
          </cell>
          <cell r="L31">
            <v>12</v>
          </cell>
          <cell r="M31">
            <v>0</v>
          </cell>
          <cell r="N31">
            <v>9</v>
          </cell>
          <cell r="O31">
            <v>0</v>
          </cell>
          <cell r="P31">
            <v>8</v>
          </cell>
          <cell r="Q31">
            <v>11.11111111111111</v>
          </cell>
          <cell r="R31">
            <v>10</v>
          </cell>
          <cell r="S31">
            <v>0</v>
          </cell>
          <cell r="T31">
            <v>10</v>
          </cell>
          <cell r="U31">
            <v>0</v>
          </cell>
          <cell r="V31">
            <v>2</v>
          </cell>
          <cell r="W31">
            <v>0</v>
          </cell>
          <cell r="X31">
            <v>2</v>
          </cell>
          <cell r="Y31">
            <v>0</v>
          </cell>
        </row>
        <row r="32">
          <cell r="B32">
            <v>8752</v>
          </cell>
          <cell r="C32" t="str">
            <v>Laurea magistrale DM270</v>
          </cell>
          <cell r="D32" t="str">
            <v>SI</v>
          </cell>
          <cell r="E32" t="str">
            <v>SCIENZE CHIMICHE (D.M.270/04)</v>
          </cell>
          <cell r="F32">
            <v>28</v>
          </cell>
          <cell r="G32">
            <v>0</v>
          </cell>
          <cell r="H32">
            <v>27</v>
          </cell>
          <cell r="I32">
            <v>3.571428571428571</v>
          </cell>
          <cell r="J32">
            <v>25</v>
          </cell>
          <cell r="K32">
            <v>1</v>
          </cell>
          <cell r="L32">
            <v>21</v>
          </cell>
          <cell r="M32">
            <v>16</v>
          </cell>
          <cell r="N32">
            <v>33</v>
          </cell>
          <cell r="O32">
            <v>0</v>
          </cell>
          <cell r="P32">
            <v>32</v>
          </cell>
          <cell r="Q32">
            <v>3.0303030303030303</v>
          </cell>
          <cell r="R32">
            <v>24</v>
          </cell>
          <cell r="S32">
            <v>0</v>
          </cell>
          <cell r="T32">
            <v>22</v>
          </cell>
          <cell r="U32">
            <v>8.333333333333337</v>
          </cell>
          <cell r="V32">
            <v>25</v>
          </cell>
          <cell r="W32">
            <v>0</v>
          </cell>
          <cell r="X32">
            <v>20</v>
          </cell>
          <cell r="Y32">
            <v>20</v>
          </cell>
        </row>
        <row r="33">
          <cell r="B33">
            <v>5047</v>
          </cell>
          <cell r="C33" t="str">
            <v>Laurea specialistica DM509</v>
          </cell>
          <cell r="D33" t="str">
            <v>NO</v>
          </cell>
          <cell r="E33" t="str">
            <v>SCIENZE E TECNOLOGIE CHIMICHE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>
            <v>1017</v>
          </cell>
          <cell r="C34" t="str">
            <v>Laurea ciclo unico 5 anni DM509</v>
          </cell>
          <cell r="D34" t="str">
            <v>NO</v>
          </cell>
          <cell r="E34" t="str">
            <v>CHIMICA E TECNOLOGIA FARMACEUTICHE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>
            <v>1018</v>
          </cell>
          <cell r="C35" t="str">
            <v>Laurea ciclo unico 5 anni DM509</v>
          </cell>
          <cell r="D35" t="str">
            <v>NO</v>
          </cell>
          <cell r="E35" t="str">
            <v>FARMACIA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>
            <v>7172</v>
          </cell>
          <cell r="C36" t="str">
            <v>Laurea DM270</v>
          </cell>
          <cell r="D36" t="str">
            <v>NO</v>
          </cell>
          <cell r="E36" t="str">
            <v>INFORMAZIONE SCIENTIFICA SUL FARMACO (D.M.270/04)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>
            <v>7173</v>
          </cell>
          <cell r="C37" t="str">
            <v>Laurea DM270</v>
          </cell>
          <cell r="D37" t="str">
            <v>NO</v>
          </cell>
          <cell r="E37" t="str">
            <v>TECNICHE ERBORISTICHE (D.M.270/04)</v>
          </cell>
          <cell r="F37">
            <v>57</v>
          </cell>
          <cell r="G37">
            <v>0</v>
          </cell>
          <cell r="H37">
            <v>26</v>
          </cell>
          <cell r="I37">
            <v>54.385964912280706</v>
          </cell>
          <cell r="J37">
            <v>105</v>
          </cell>
          <cell r="K37">
            <v>1</v>
          </cell>
          <cell r="L37">
            <v>46</v>
          </cell>
          <cell r="M37">
            <v>56.19047619047619</v>
          </cell>
          <cell r="N37">
            <v>24</v>
          </cell>
          <cell r="O37">
            <v>1</v>
          </cell>
          <cell r="P37">
            <v>14</v>
          </cell>
          <cell r="Q37">
            <v>41.66666666666667</v>
          </cell>
          <cell r="R37">
            <v>33</v>
          </cell>
          <cell r="S37">
            <v>0</v>
          </cell>
          <cell r="T37">
            <v>14</v>
          </cell>
          <cell r="U37">
            <v>57.57575757575757</v>
          </cell>
          <cell r="V37">
            <v>110</v>
          </cell>
          <cell r="W37">
            <v>1</v>
          </cell>
          <cell r="X37">
            <v>33</v>
          </cell>
          <cell r="Y37">
            <v>70</v>
          </cell>
        </row>
        <row r="38">
          <cell r="B38">
            <v>1015</v>
          </cell>
          <cell r="C38" t="str">
            <v>Laurea DM509</v>
          </cell>
          <cell r="D38" t="str">
            <v>NO</v>
          </cell>
          <cell r="E38" t="str">
            <v>INFORMAZIONE SCIENTIFICA SUL FARMACO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>
            <v>1016</v>
          </cell>
          <cell r="C39" t="str">
            <v>Laurea DM509</v>
          </cell>
          <cell r="D39" t="str">
            <v>NO</v>
          </cell>
          <cell r="E39" t="str">
            <v>TECNICHE ERBORISTICHE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8172</v>
          </cell>
          <cell r="C40" t="str">
            <v>Laurea magistrale ciclo unico 5 anni DM270</v>
          </cell>
          <cell r="D40" t="str">
            <v>SI</v>
          </cell>
          <cell r="E40" t="str">
            <v>CHIMICA E TECNOLOGIA FARMACEUTICHE  (D.M.270/04)</v>
          </cell>
          <cell r="F40">
            <v>60</v>
          </cell>
          <cell r="G40">
            <v>0</v>
          </cell>
          <cell r="H40">
            <v>41</v>
          </cell>
          <cell r="I40">
            <v>31.666666666666664</v>
          </cell>
          <cell r="J40">
            <v>100</v>
          </cell>
          <cell r="K40">
            <v>0</v>
          </cell>
          <cell r="L40">
            <v>60</v>
          </cell>
          <cell r="M40">
            <v>40</v>
          </cell>
          <cell r="N40">
            <v>109</v>
          </cell>
          <cell r="O40">
            <v>0</v>
          </cell>
          <cell r="P40">
            <v>66</v>
          </cell>
          <cell r="Q40">
            <v>39.44954128440367</v>
          </cell>
          <cell r="R40">
            <v>123</v>
          </cell>
          <cell r="S40">
            <v>0</v>
          </cell>
          <cell r="T40">
            <v>82</v>
          </cell>
          <cell r="U40">
            <v>33.333333333333336</v>
          </cell>
          <cell r="V40">
            <v>80</v>
          </cell>
          <cell r="W40">
            <v>0</v>
          </cell>
          <cell r="X40">
            <v>53</v>
          </cell>
          <cell r="Y40">
            <v>33.75</v>
          </cell>
        </row>
        <row r="41">
          <cell r="B41">
            <v>8173</v>
          </cell>
          <cell r="C41" t="str">
            <v>Laurea magistrale ciclo unico 5 anni DM270</v>
          </cell>
          <cell r="D41" t="str">
            <v>SI</v>
          </cell>
          <cell r="E41" t="str">
            <v>FARMACIA (D.M.270/04)</v>
          </cell>
          <cell r="F41">
            <v>269</v>
          </cell>
          <cell r="G41">
            <v>0</v>
          </cell>
          <cell r="H41">
            <v>200</v>
          </cell>
          <cell r="I41">
            <v>25.650557620817843</v>
          </cell>
          <cell r="J41">
            <v>290</v>
          </cell>
          <cell r="K41">
            <v>0</v>
          </cell>
          <cell r="L41">
            <v>205</v>
          </cell>
          <cell r="M41">
            <v>29.310344827586203</v>
          </cell>
          <cell r="N41">
            <v>294</v>
          </cell>
          <cell r="O41">
            <v>0</v>
          </cell>
          <cell r="P41">
            <v>197</v>
          </cell>
          <cell r="Q41">
            <v>32.99319727891156</v>
          </cell>
          <cell r="R41">
            <v>301</v>
          </cell>
          <cell r="S41">
            <v>0</v>
          </cell>
          <cell r="T41">
            <v>208</v>
          </cell>
          <cell r="U41">
            <v>30.89700996677741</v>
          </cell>
          <cell r="V41">
            <v>287</v>
          </cell>
          <cell r="W41">
            <v>0</v>
          </cell>
          <cell r="X41">
            <v>196</v>
          </cell>
          <cell r="Y41">
            <v>31.70731707317073</v>
          </cell>
        </row>
        <row r="42">
          <cell r="B42">
            <v>7313</v>
          </cell>
          <cell r="C42" t="str">
            <v>Laurea DM270</v>
          </cell>
          <cell r="D42" t="str">
            <v>SI</v>
          </cell>
          <cell r="E42" t="str">
            <v>FILOSOFIA (D.M.270/04)</v>
          </cell>
          <cell r="F42">
            <v>106</v>
          </cell>
          <cell r="G42">
            <v>1</v>
          </cell>
          <cell r="H42">
            <v>76</v>
          </cell>
          <cell r="I42">
            <v>28.30188679245283</v>
          </cell>
          <cell r="J42">
            <v>99</v>
          </cell>
          <cell r="K42">
            <v>4</v>
          </cell>
          <cell r="L42">
            <v>67</v>
          </cell>
          <cell r="M42">
            <v>32.323232323232325</v>
          </cell>
          <cell r="N42">
            <v>124</v>
          </cell>
          <cell r="O42">
            <v>0</v>
          </cell>
          <cell r="P42">
            <v>84</v>
          </cell>
          <cell r="Q42">
            <v>32.25806451612903</v>
          </cell>
          <cell r="R42">
            <v>103</v>
          </cell>
          <cell r="S42">
            <v>1</v>
          </cell>
          <cell r="T42">
            <v>63</v>
          </cell>
          <cell r="U42">
            <v>38.834951456310684</v>
          </cell>
          <cell r="V42">
            <v>104</v>
          </cell>
          <cell r="W42">
            <v>4</v>
          </cell>
          <cell r="X42">
            <v>71</v>
          </cell>
          <cell r="Y42">
            <v>31.73076923076923</v>
          </cell>
        </row>
        <row r="43">
          <cell r="B43">
            <v>7315</v>
          </cell>
          <cell r="C43" t="str">
            <v>Laurea DM270</v>
          </cell>
          <cell r="D43" t="str">
            <v>SI</v>
          </cell>
          <cell r="E43" t="str">
            <v>STORIA E SCIENZE SOCIALI (D.M.270/04)</v>
          </cell>
          <cell r="F43">
            <v>72</v>
          </cell>
          <cell r="G43">
            <v>2</v>
          </cell>
          <cell r="H43">
            <v>40</v>
          </cell>
          <cell r="I43">
            <v>44.44444444444444</v>
          </cell>
          <cell r="J43">
            <v>52</v>
          </cell>
          <cell r="K43">
            <v>2</v>
          </cell>
          <cell r="L43">
            <v>27</v>
          </cell>
          <cell r="M43">
            <v>48.07692307692308</v>
          </cell>
          <cell r="N43">
            <v>96</v>
          </cell>
          <cell r="O43">
            <v>2</v>
          </cell>
          <cell r="P43">
            <v>51</v>
          </cell>
          <cell r="Q43">
            <v>46.875</v>
          </cell>
          <cell r="R43">
            <v>76</v>
          </cell>
          <cell r="S43">
            <v>4</v>
          </cell>
          <cell r="T43">
            <v>45</v>
          </cell>
          <cell r="U43">
            <v>40.789473684210535</v>
          </cell>
          <cell r="V43">
            <v>86</v>
          </cell>
          <cell r="W43">
            <v>6</v>
          </cell>
          <cell r="X43">
            <v>39</v>
          </cell>
          <cell r="Y43">
            <v>54.65116279069767</v>
          </cell>
        </row>
        <row r="44">
          <cell r="B44">
            <v>1021</v>
          </cell>
          <cell r="C44" t="str">
            <v>Laurea DM509</v>
          </cell>
          <cell r="D44" t="str">
            <v>NO</v>
          </cell>
          <cell r="E44" t="str">
            <v>FILOSOFIA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>
            <v>1024</v>
          </cell>
          <cell r="C45" t="str">
            <v>Laurea DM509</v>
          </cell>
          <cell r="D45" t="str">
            <v>NO</v>
          </cell>
          <cell r="E45" t="str">
            <v>SCIENZE STORICHE E SOCIALI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>
            <v>8313</v>
          </cell>
          <cell r="C46" t="str">
            <v>Laurea magistrale DM270</v>
          </cell>
          <cell r="D46" t="str">
            <v>NO</v>
          </cell>
          <cell r="E46" t="str">
            <v>BENI ARCHIVISTICI E LIBRARI (D.M.270/04)</v>
          </cell>
          <cell r="F46">
            <v>21</v>
          </cell>
          <cell r="G46">
            <v>0</v>
          </cell>
          <cell r="H46">
            <v>15</v>
          </cell>
          <cell r="I46">
            <v>28.57142857142857</v>
          </cell>
          <cell r="J46">
            <v>30</v>
          </cell>
          <cell r="K46">
            <v>1</v>
          </cell>
          <cell r="L46">
            <v>22</v>
          </cell>
          <cell r="M46">
            <v>26.666666666666668</v>
          </cell>
          <cell r="N46">
            <v>11</v>
          </cell>
          <cell r="O46">
            <v>0</v>
          </cell>
          <cell r="P46">
            <v>11</v>
          </cell>
          <cell r="Q46">
            <v>0</v>
          </cell>
          <cell r="R46">
            <v>6</v>
          </cell>
          <cell r="S46">
            <v>0</v>
          </cell>
          <cell r="T46">
            <v>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>
            <v>8317</v>
          </cell>
          <cell r="C47" t="str">
            <v>Laurea magistrale DM270</v>
          </cell>
          <cell r="D47" t="str">
            <v>SI</v>
          </cell>
          <cell r="E47" t="str">
            <v>SCIENZE FILOSOFICHE (D.M.270/04)</v>
          </cell>
          <cell r="F47">
            <v>51</v>
          </cell>
          <cell r="G47">
            <v>0</v>
          </cell>
          <cell r="H47">
            <v>46</v>
          </cell>
          <cell r="I47">
            <v>9.803921568627452</v>
          </cell>
          <cell r="J47">
            <v>60</v>
          </cell>
          <cell r="K47">
            <v>0</v>
          </cell>
          <cell r="L47">
            <v>50</v>
          </cell>
          <cell r="M47">
            <v>16.666666666666664</v>
          </cell>
          <cell r="N47">
            <v>67</v>
          </cell>
          <cell r="O47">
            <v>0</v>
          </cell>
          <cell r="P47">
            <v>61</v>
          </cell>
          <cell r="Q47">
            <v>8.955223880597014</v>
          </cell>
          <cell r="R47">
            <v>47</v>
          </cell>
          <cell r="S47">
            <v>0</v>
          </cell>
          <cell r="T47">
            <v>41</v>
          </cell>
          <cell r="U47">
            <v>12.765957446808507</v>
          </cell>
          <cell r="V47">
            <v>42</v>
          </cell>
          <cell r="W47">
            <v>0</v>
          </cell>
          <cell r="X47">
            <v>39</v>
          </cell>
          <cell r="Y47">
            <v>7.142857142857142</v>
          </cell>
        </row>
        <row r="48">
          <cell r="B48">
            <v>8318</v>
          </cell>
          <cell r="C48" t="str">
            <v>Laurea magistrale DM270</v>
          </cell>
          <cell r="D48" t="str">
            <v>NO</v>
          </cell>
          <cell r="E48" t="str">
            <v>SCIENZE STORICHE (D.M.270/04)</v>
          </cell>
          <cell r="F48">
            <v>21</v>
          </cell>
          <cell r="G48">
            <v>0</v>
          </cell>
          <cell r="H48">
            <v>17</v>
          </cell>
          <cell r="I48">
            <v>19.047619047619047</v>
          </cell>
          <cell r="J48">
            <v>25</v>
          </cell>
          <cell r="K48">
            <v>0</v>
          </cell>
          <cell r="L48">
            <v>20</v>
          </cell>
          <cell r="M48">
            <v>20</v>
          </cell>
          <cell r="N48">
            <v>34</v>
          </cell>
          <cell r="O48">
            <v>0</v>
          </cell>
          <cell r="P48">
            <v>29</v>
          </cell>
          <cell r="Q48">
            <v>14.705882352941178</v>
          </cell>
          <cell r="R48">
            <v>26</v>
          </cell>
          <cell r="S48">
            <v>0</v>
          </cell>
          <cell r="T48">
            <v>19</v>
          </cell>
          <cell r="U48">
            <v>26.923076923076927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>
            <v>8013</v>
          </cell>
          <cell r="C49" t="str">
            <v>Laurea magistrale DM270</v>
          </cell>
          <cell r="D49" t="str">
            <v>SI</v>
          </cell>
          <cell r="E49" t="str">
            <v>SCIENZE STORICHE E DELLA DOCUMENTAZIONE STORICA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27</v>
          </cell>
          <cell r="W49">
            <v>0</v>
          </cell>
          <cell r="X49">
            <v>25</v>
          </cell>
          <cell r="Y49">
            <v>7.4074074074074066</v>
          </cell>
        </row>
        <row r="50">
          <cell r="B50">
            <v>5024</v>
          </cell>
          <cell r="C50" t="str">
            <v>Laurea specialistica DM509</v>
          </cell>
          <cell r="D50" t="str">
            <v>NO</v>
          </cell>
          <cell r="E50" t="str">
            <v>FILOSOFIA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>
            <v>5053</v>
          </cell>
          <cell r="C51" t="str">
            <v>Laurea specialistica DM509</v>
          </cell>
          <cell r="D51" t="str">
            <v>NO</v>
          </cell>
          <cell r="E51" t="str">
            <v>STORIA E SOCIETA'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>
            <v>7744</v>
          </cell>
          <cell r="C52" t="str">
            <v>Laurea DM270</v>
          </cell>
          <cell r="D52" t="str">
            <v>SI</v>
          </cell>
          <cell r="E52" t="str">
            <v>FISICA (D.M.270/04)</v>
          </cell>
          <cell r="F52">
            <v>80</v>
          </cell>
          <cell r="G52">
            <v>0</v>
          </cell>
          <cell r="H52">
            <v>56</v>
          </cell>
          <cell r="I52">
            <v>30</v>
          </cell>
          <cell r="J52">
            <v>71</v>
          </cell>
          <cell r="K52">
            <v>0</v>
          </cell>
          <cell r="L52">
            <v>50</v>
          </cell>
          <cell r="M52">
            <v>29.577464788732392</v>
          </cell>
          <cell r="N52">
            <v>101</v>
          </cell>
          <cell r="O52">
            <v>0</v>
          </cell>
          <cell r="P52">
            <v>54</v>
          </cell>
          <cell r="Q52">
            <v>46.53465346534654</v>
          </cell>
          <cell r="R52">
            <v>64</v>
          </cell>
          <cell r="S52">
            <v>0</v>
          </cell>
          <cell r="T52">
            <v>40</v>
          </cell>
          <cell r="U52">
            <v>37.5</v>
          </cell>
          <cell r="V52">
            <v>74</v>
          </cell>
          <cell r="W52">
            <v>1</v>
          </cell>
          <cell r="X52">
            <v>46</v>
          </cell>
          <cell r="Y52">
            <v>37.83783783783784</v>
          </cell>
        </row>
        <row r="53">
          <cell r="B53">
            <v>7745</v>
          </cell>
          <cell r="C53" t="str">
            <v>Laurea DM270</v>
          </cell>
          <cell r="D53" t="str">
            <v>SI</v>
          </cell>
          <cell r="E53" t="str">
            <v>SCIENZA DEI MATERIALI (D.M.270/04)</v>
          </cell>
          <cell r="F53">
            <v>50</v>
          </cell>
          <cell r="G53">
            <v>0</v>
          </cell>
          <cell r="H53">
            <v>21</v>
          </cell>
          <cell r="I53">
            <v>57.99999999999999</v>
          </cell>
          <cell r="J53">
            <v>53</v>
          </cell>
          <cell r="K53">
            <v>1</v>
          </cell>
          <cell r="L53">
            <v>31</v>
          </cell>
          <cell r="M53">
            <v>41.509433962264154</v>
          </cell>
          <cell r="N53">
            <v>50</v>
          </cell>
          <cell r="O53">
            <v>2</v>
          </cell>
          <cell r="P53">
            <v>27</v>
          </cell>
          <cell r="Q53">
            <v>46</v>
          </cell>
          <cell r="R53">
            <v>46</v>
          </cell>
          <cell r="S53">
            <v>0</v>
          </cell>
          <cell r="T53">
            <v>20</v>
          </cell>
          <cell r="U53">
            <v>56.52173913043479</v>
          </cell>
          <cell r="V53">
            <v>44</v>
          </cell>
          <cell r="W53">
            <v>1</v>
          </cell>
          <cell r="X53">
            <v>27</v>
          </cell>
          <cell r="Y53">
            <v>38.63636363636363</v>
          </cell>
        </row>
        <row r="54">
          <cell r="B54">
            <v>1051</v>
          </cell>
          <cell r="C54" t="str">
            <v>Laurea DM509</v>
          </cell>
          <cell r="D54" t="str">
            <v>NO</v>
          </cell>
          <cell r="E54" t="str">
            <v>FISICA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>
            <v>1057</v>
          </cell>
          <cell r="C55" t="str">
            <v>Laurea DM509</v>
          </cell>
          <cell r="D55" t="str">
            <v>NO</v>
          </cell>
          <cell r="E55" t="str">
            <v>SCIENZA DEI MATERIALI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>
            <v>8743</v>
          </cell>
          <cell r="C56" t="str">
            <v>Laurea magistrale DM270</v>
          </cell>
          <cell r="D56" t="str">
            <v>SI</v>
          </cell>
          <cell r="E56" t="str">
            <v>FISICA (D.M.270/04)</v>
          </cell>
          <cell r="F56">
            <v>35</v>
          </cell>
          <cell r="G56">
            <v>0</v>
          </cell>
          <cell r="H56">
            <v>33</v>
          </cell>
          <cell r="I56">
            <v>5.714285714285714</v>
          </cell>
          <cell r="J56">
            <v>24</v>
          </cell>
          <cell r="K56">
            <v>0</v>
          </cell>
          <cell r="L56">
            <v>21</v>
          </cell>
          <cell r="M56">
            <v>12.5</v>
          </cell>
          <cell r="N56">
            <v>20</v>
          </cell>
          <cell r="O56">
            <v>0</v>
          </cell>
          <cell r="P56">
            <v>19</v>
          </cell>
          <cell r="Q56">
            <v>5</v>
          </cell>
          <cell r="R56">
            <v>25</v>
          </cell>
          <cell r="S56">
            <v>0</v>
          </cell>
          <cell r="T56">
            <v>23</v>
          </cell>
          <cell r="U56">
            <v>7.9999999999999964</v>
          </cell>
          <cell r="V56">
            <v>17</v>
          </cell>
          <cell r="W56">
            <v>0</v>
          </cell>
          <cell r="X56">
            <v>17</v>
          </cell>
          <cell r="Y56">
            <v>0</v>
          </cell>
        </row>
        <row r="57">
          <cell r="B57">
            <v>7222</v>
          </cell>
          <cell r="C57" t="str">
            <v>Laurea DM270</v>
          </cell>
          <cell r="D57" t="str">
            <v>SI</v>
          </cell>
          <cell r="E57" t="str">
            <v>SCIENZE DEI SERVIZI GIURIDICI (D.M.270/04)</v>
          </cell>
          <cell r="F57">
            <v>127</v>
          </cell>
          <cell r="G57">
            <v>4</v>
          </cell>
          <cell r="H57">
            <v>66</v>
          </cell>
          <cell r="I57">
            <v>48.031496062992126</v>
          </cell>
          <cell r="J57">
            <v>151</v>
          </cell>
          <cell r="K57">
            <v>2</v>
          </cell>
          <cell r="L57">
            <v>69</v>
          </cell>
          <cell r="M57">
            <v>54.3046357615894</v>
          </cell>
          <cell r="N57">
            <v>145</v>
          </cell>
          <cell r="O57">
            <v>4</v>
          </cell>
          <cell r="P57">
            <v>62</v>
          </cell>
          <cell r="Q57">
            <v>57.24137931034483</v>
          </cell>
          <cell r="R57">
            <v>118</v>
          </cell>
          <cell r="S57">
            <v>3</v>
          </cell>
          <cell r="T57">
            <v>64</v>
          </cell>
          <cell r="U57">
            <v>45.76271186440678</v>
          </cell>
          <cell r="V57">
            <v>144</v>
          </cell>
          <cell r="W57">
            <v>0</v>
          </cell>
          <cell r="X57">
            <v>81</v>
          </cell>
          <cell r="Y57">
            <v>43.75</v>
          </cell>
        </row>
        <row r="58">
          <cell r="B58">
            <v>7223</v>
          </cell>
          <cell r="C58" t="str">
            <v>Laurea DM270</v>
          </cell>
          <cell r="D58" t="str">
            <v>SI</v>
          </cell>
          <cell r="E58" t="str">
            <v>SCIENZE DEI SERVIZI GIURIDICI D'IMPRESA (D.M.270/04)</v>
          </cell>
          <cell r="F58">
            <v>84</v>
          </cell>
          <cell r="G58">
            <v>1</v>
          </cell>
          <cell r="H58">
            <v>49</v>
          </cell>
          <cell r="I58">
            <v>41.66666666666667</v>
          </cell>
          <cell r="J58">
            <v>80</v>
          </cell>
          <cell r="K58">
            <v>2</v>
          </cell>
          <cell r="L58">
            <v>37</v>
          </cell>
          <cell r="M58">
            <v>53.75</v>
          </cell>
          <cell r="N58">
            <v>63</v>
          </cell>
          <cell r="O58">
            <v>1</v>
          </cell>
          <cell r="P58">
            <v>30</v>
          </cell>
          <cell r="Q58">
            <v>52.38095238095239</v>
          </cell>
          <cell r="R58">
            <v>70</v>
          </cell>
          <cell r="S58">
            <v>2</v>
          </cell>
          <cell r="T58">
            <v>37</v>
          </cell>
          <cell r="U58">
            <v>47.14285714285714</v>
          </cell>
          <cell r="V58">
            <v>91</v>
          </cell>
          <cell r="W58">
            <v>1</v>
          </cell>
          <cell r="X58">
            <v>41</v>
          </cell>
          <cell r="Y58">
            <v>54.94505494505495</v>
          </cell>
        </row>
        <row r="59">
          <cell r="B59">
            <v>1019</v>
          </cell>
          <cell r="C59" t="str">
            <v>Laurea DM509</v>
          </cell>
          <cell r="D59" t="str">
            <v>NO</v>
          </cell>
          <cell r="E59" t="str">
            <v>SCIENZE GIURIDICHE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1088</v>
          </cell>
          <cell r="C60" t="str">
            <v>Laurea DM509</v>
          </cell>
          <cell r="D60" t="str">
            <v>NO</v>
          </cell>
          <cell r="E60" t="str">
            <v>SCIENZE GIURIDICHE D'IMPRESA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6001</v>
          </cell>
          <cell r="C61" t="str">
            <v>Laurea magistrale ciclo unico 5 anni DM270</v>
          </cell>
          <cell r="D61" t="str">
            <v>SI</v>
          </cell>
          <cell r="E61" t="str">
            <v>GIURISPRUDENZA</v>
          </cell>
          <cell r="F61">
            <v>1056</v>
          </cell>
          <cell r="G61">
            <v>0</v>
          </cell>
          <cell r="H61">
            <v>814</v>
          </cell>
          <cell r="I61">
            <v>22.916666666666664</v>
          </cell>
          <cell r="J61">
            <v>1105</v>
          </cell>
          <cell r="K61">
            <v>0</v>
          </cell>
          <cell r="L61">
            <v>812</v>
          </cell>
          <cell r="M61">
            <v>26.5158371040724</v>
          </cell>
          <cell r="N61">
            <v>1070</v>
          </cell>
          <cell r="O61">
            <v>0</v>
          </cell>
          <cell r="P61">
            <v>802</v>
          </cell>
          <cell r="Q61">
            <v>25.04672897196262</v>
          </cell>
          <cell r="R61">
            <v>902</v>
          </cell>
          <cell r="S61">
            <v>0</v>
          </cell>
          <cell r="T61">
            <v>662</v>
          </cell>
          <cell r="U61">
            <v>26.607538802660756</v>
          </cell>
          <cell r="V61">
            <v>796</v>
          </cell>
          <cell r="W61">
            <v>0</v>
          </cell>
          <cell r="X61">
            <v>601</v>
          </cell>
          <cell r="Y61">
            <v>24.49748743718593</v>
          </cell>
        </row>
        <row r="62">
          <cell r="B62">
            <v>6002</v>
          </cell>
          <cell r="C62" t="str">
            <v>Laurea magistrale ciclo unico 5 anni DM270</v>
          </cell>
          <cell r="D62" t="str">
            <v>SI</v>
          </cell>
          <cell r="E62" t="str">
            <v>GIURISPRUDENZA (già Giurisprudenza d'impresa)</v>
          </cell>
          <cell r="F62">
            <v>136</v>
          </cell>
          <cell r="G62">
            <v>0</v>
          </cell>
          <cell r="H62">
            <v>110</v>
          </cell>
          <cell r="I62">
            <v>19.11764705882353</v>
          </cell>
          <cell r="J62">
            <v>128</v>
          </cell>
          <cell r="K62">
            <v>0</v>
          </cell>
          <cell r="L62">
            <v>89</v>
          </cell>
          <cell r="M62">
            <v>30.46875</v>
          </cell>
          <cell r="N62">
            <v>113</v>
          </cell>
          <cell r="O62">
            <v>0</v>
          </cell>
          <cell r="P62">
            <v>84</v>
          </cell>
          <cell r="Q62">
            <v>25.663716814159294</v>
          </cell>
          <cell r="R62">
            <v>95</v>
          </cell>
          <cell r="S62">
            <v>0</v>
          </cell>
          <cell r="T62">
            <v>67</v>
          </cell>
          <cell r="U62">
            <v>29.47368421052632</v>
          </cell>
          <cell r="V62">
            <v>86</v>
          </cell>
          <cell r="W62">
            <v>0</v>
          </cell>
          <cell r="X62">
            <v>61</v>
          </cell>
          <cell r="Y62">
            <v>29.069767441860467</v>
          </cell>
        </row>
        <row r="63">
          <cell r="B63">
            <v>7746</v>
          </cell>
          <cell r="C63" t="str">
            <v>Laurea DM270</v>
          </cell>
          <cell r="D63" t="str">
            <v>SI</v>
          </cell>
          <cell r="E63" t="str">
            <v>INFORMATICA (D.M.270/04)</v>
          </cell>
          <cell r="F63">
            <v>153</v>
          </cell>
          <cell r="G63">
            <v>5</v>
          </cell>
          <cell r="H63">
            <v>76</v>
          </cell>
          <cell r="I63">
            <v>50.326797385620914</v>
          </cell>
          <cell r="J63">
            <v>129</v>
          </cell>
          <cell r="K63">
            <v>4</v>
          </cell>
          <cell r="L63">
            <v>74</v>
          </cell>
          <cell r="M63">
            <v>42.63565891472868</v>
          </cell>
          <cell r="N63">
            <v>172</v>
          </cell>
          <cell r="O63">
            <v>2</v>
          </cell>
          <cell r="P63">
            <v>87</v>
          </cell>
          <cell r="Q63">
            <v>49.41860465116279</v>
          </cell>
          <cell r="R63">
            <v>157</v>
          </cell>
          <cell r="S63">
            <v>3</v>
          </cell>
          <cell r="T63">
            <v>91</v>
          </cell>
          <cell r="U63">
            <v>42.038216560509554</v>
          </cell>
          <cell r="V63">
            <v>157</v>
          </cell>
          <cell r="W63">
            <v>5</v>
          </cell>
          <cell r="X63">
            <v>90</v>
          </cell>
          <cell r="Y63">
            <v>42.675159235668794</v>
          </cell>
        </row>
        <row r="64">
          <cell r="B64">
            <v>7912</v>
          </cell>
          <cell r="C64" t="str">
            <v>Laurea DM270</v>
          </cell>
          <cell r="D64" t="str">
            <v>NO</v>
          </cell>
          <cell r="E64" t="str">
            <v>INFORMATICA (D.M.270/04) - BRINDISI</v>
          </cell>
          <cell r="F64">
            <v>70</v>
          </cell>
          <cell r="G64">
            <v>3</v>
          </cell>
          <cell r="H64">
            <v>30</v>
          </cell>
          <cell r="I64">
            <v>57.14285714285714</v>
          </cell>
          <cell r="J64">
            <v>53</v>
          </cell>
          <cell r="K64">
            <v>2</v>
          </cell>
          <cell r="L64">
            <v>22</v>
          </cell>
          <cell r="M64">
            <v>58.490566037735846</v>
          </cell>
          <cell r="N64">
            <v>72</v>
          </cell>
          <cell r="O64">
            <v>1</v>
          </cell>
          <cell r="P64">
            <v>29</v>
          </cell>
          <cell r="Q64">
            <v>59.72222222222222</v>
          </cell>
          <cell r="R64">
            <v>76</v>
          </cell>
          <cell r="S64">
            <v>2</v>
          </cell>
          <cell r="T64">
            <v>35</v>
          </cell>
          <cell r="U64">
            <v>53.94736842105263</v>
          </cell>
          <cell r="V64">
            <v>57</v>
          </cell>
          <cell r="W64">
            <v>1</v>
          </cell>
          <cell r="X64">
            <v>31</v>
          </cell>
          <cell r="Y64">
            <v>45.614035087719294</v>
          </cell>
        </row>
        <row r="65">
          <cell r="B65">
            <v>7748</v>
          </cell>
          <cell r="C65" t="str">
            <v>Laurea DM270</v>
          </cell>
          <cell r="D65" t="str">
            <v>NO</v>
          </cell>
          <cell r="E65" t="str">
            <v>INFORMATICA E COMUNICAZIONE DIGITALE (D.M.270/04)</v>
          </cell>
          <cell r="F65">
            <v>75</v>
          </cell>
          <cell r="G65">
            <v>1</v>
          </cell>
          <cell r="H65">
            <v>51</v>
          </cell>
          <cell r="I65">
            <v>32</v>
          </cell>
          <cell r="J65">
            <v>112</v>
          </cell>
          <cell r="K65">
            <v>6</v>
          </cell>
          <cell r="L65">
            <v>61</v>
          </cell>
          <cell r="M65">
            <v>45.535714285714285</v>
          </cell>
          <cell r="N65">
            <v>94</v>
          </cell>
          <cell r="O65">
            <v>1</v>
          </cell>
          <cell r="P65">
            <v>71</v>
          </cell>
          <cell r="Q65">
            <v>24.46808510638298</v>
          </cell>
          <cell r="R65">
            <v>116</v>
          </cell>
          <cell r="S65">
            <v>3</v>
          </cell>
          <cell r="T65">
            <v>87</v>
          </cell>
          <cell r="U65">
            <v>25</v>
          </cell>
          <cell r="V65">
            <v>85</v>
          </cell>
          <cell r="W65">
            <v>4</v>
          </cell>
          <cell r="X65">
            <v>59</v>
          </cell>
          <cell r="Y65">
            <v>30.58823529411765</v>
          </cell>
        </row>
        <row r="66">
          <cell r="B66">
            <v>7892</v>
          </cell>
          <cell r="C66" t="str">
            <v>Laurea DM270</v>
          </cell>
          <cell r="D66" t="str">
            <v>SI</v>
          </cell>
          <cell r="E66" t="str">
            <v>INFORMATICA E COMUNICAZIONE DIGITALE (D.M.270/04) - TARANTO</v>
          </cell>
          <cell r="F66">
            <v>57</v>
          </cell>
          <cell r="G66">
            <v>0</v>
          </cell>
          <cell r="H66">
            <v>34</v>
          </cell>
          <cell r="I66">
            <v>40.35087719298245</v>
          </cell>
          <cell r="J66">
            <v>89</v>
          </cell>
          <cell r="K66">
            <v>2</v>
          </cell>
          <cell r="L66">
            <v>38</v>
          </cell>
          <cell r="M66">
            <v>57.30337078651685</v>
          </cell>
          <cell r="N66">
            <v>90</v>
          </cell>
          <cell r="O66">
            <v>6</v>
          </cell>
          <cell r="P66">
            <v>38</v>
          </cell>
          <cell r="Q66">
            <v>57.77777777777777</v>
          </cell>
          <cell r="R66">
            <v>81</v>
          </cell>
          <cell r="S66">
            <v>5</v>
          </cell>
          <cell r="T66">
            <v>42</v>
          </cell>
          <cell r="U66">
            <v>48.14814814814815</v>
          </cell>
          <cell r="V66">
            <v>79</v>
          </cell>
          <cell r="W66">
            <v>4</v>
          </cell>
          <cell r="X66">
            <v>43</v>
          </cell>
          <cell r="Y66">
            <v>45.56962025316456</v>
          </cell>
        </row>
        <row r="67">
          <cell r="B67">
            <v>7749</v>
          </cell>
          <cell r="C67" t="str">
            <v>Laurea DM270</v>
          </cell>
          <cell r="D67" t="str">
            <v>SI</v>
          </cell>
          <cell r="E67" t="str">
            <v>INFORMATICA E TECNOLOGIE PER LA PRODUZIONE DEL SOFTWARE (D.M.270/04)</v>
          </cell>
          <cell r="F67">
            <v>126</v>
          </cell>
          <cell r="G67">
            <v>6</v>
          </cell>
          <cell r="H67">
            <v>73</v>
          </cell>
          <cell r="I67">
            <v>42.06349206349206</v>
          </cell>
          <cell r="J67">
            <v>101</v>
          </cell>
          <cell r="K67">
            <v>5</v>
          </cell>
          <cell r="L67">
            <v>61</v>
          </cell>
          <cell r="M67">
            <v>39.603960396039604</v>
          </cell>
          <cell r="N67">
            <v>137</v>
          </cell>
          <cell r="O67">
            <v>2</v>
          </cell>
          <cell r="P67">
            <v>78</v>
          </cell>
          <cell r="Q67">
            <v>43.06569343065693</v>
          </cell>
          <cell r="R67">
            <v>193</v>
          </cell>
          <cell r="S67">
            <v>2</v>
          </cell>
          <cell r="T67">
            <v>125</v>
          </cell>
          <cell r="U67">
            <v>35.23316062176166</v>
          </cell>
          <cell r="V67">
            <v>235</v>
          </cell>
          <cell r="W67">
            <v>2</v>
          </cell>
          <cell r="X67">
            <v>163</v>
          </cell>
          <cell r="Y67">
            <v>30.638297872340424</v>
          </cell>
        </row>
        <row r="68">
          <cell r="B68">
            <v>1054</v>
          </cell>
          <cell r="C68" t="str">
            <v>Laurea DM509</v>
          </cell>
          <cell r="D68" t="str">
            <v>NO</v>
          </cell>
          <cell r="E68" t="str">
            <v>INFORMATICA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>
            <v>1082</v>
          </cell>
          <cell r="C69" t="str">
            <v>Laurea DM509</v>
          </cell>
          <cell r="D69" t="str">
            <v>NO</v>
          </cell>
          <cell r="E69" t="str">
            <v>INFORMATICA (BRINDISI)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>
            <v>1055</v>
          </cell>
          <cell r="C70" t="str">
            <v>Laurea DM509</v>
          </cell>
          <cell r="D70" t="str">
            <v>NO</v>
          </cell>
          <cell r="E70" t="str">
            <v>INFORMATICA E COMUNICAZIONE DIGITALE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>
            <v>1104</v>
          </cell>
          <cell r="C71" t="str">
            <v>Laurea DM509</v>
          </cell>
          <cell r="D71" t="str">
            <v>NO</v>
          </cell>
          <cell r="E71" t="str">
            <v>INFORMATICA E COMUNICAZIONE DIGITALE (TARANTO)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1102</v>
          </cell>
          <cell r="C72" t="str">
            <v>Laurea DM509</v>
          </cell>
          <cell r="D72" t="str">
            <v>NO</v>
          </cell>
          <cell r="E72" t="str">
            <v>INFORMATICA E TECNOLOGIE PER LA PRODUZIONE DEL SOFTWARE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8744</v>
          </cell>
          <cell r="C73" t="str">
            <v>Laurea magistrale DM270</v>
          </cell>
          <cell r="D73" t="str">
            <v>SI</v>
          </cell>
          <cell r="E73" t="str">
            <v>INFORMATICA (D.M.270/04)</v>
          </cell>
          <cell r="F73">
            <v>116</v>
          </cell>
          <cell r="G73">
            <v>4</v>
          </cell>
          <cell r="H73">
            <v>87</v>
          </cell>
          <cell r="I73">
            <v>25</v>
          </cell>
          <cell r="J73">
            <v>83</v>
          </cell>
          <cell r="K73">
            <v>2</v>
          </cell>
          <cell r="L73">
            <v>56</v>
          </cell>
          <cell r="M73">
            <v>32.53012048192771</v>
          </cell>
          <cell r="N73">
            <v>73</v>
          </cell>
          <cell r="O73">
            <v>2</v>
          </cell>
          <cell r="P73">
            <v>55</v>
          </cell>
          <cell r="Q73">
            <v>24.65753424657534</v>
          </cell>
          <cell r="R73">
            <v>42</v>
          </cell>
          <cell r="S73">
            <v>4</v>
          </cell>
          <cell r="T73">
            <v>33</v>
          </cell>
          <cell r="U73">
            <v>21.42857142857143</v>
          </cell>
          <cell r="V73">
            <v>47</v>
          </cell>
          <cell r="W73">
            <v>0</v>
          </cell>
          <cell r="X73">
            <v>32</v>
          </cell>
          <cell r="Y73">
            <v>31.914893617021278</v>
          </cell>
        </row>
        <row r="74">
          <cell r="B74">
            <v>1101</v>
          </cell>
          <cell r="C74" t="str">
            <v>Laurea specialistica DM509</v>
          </cell>
          <cell r="D74" t="str">
            <v>NO</v>
          </cell>
          <cell r="E74" t="str">
            <v>INFORMATICA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>
            <v>7112</v>
          </cell>
          <cell r="C75" t="str">
            <v>Laurea DM270</v>
          </cell>
          <cell r="D75" t="str">
            <v>NO</v>
          </cell>
          <cell r="E75" t="str">
            <v>ECONOMIA E AMMINISTRAZIONE DELLE AZIENDE (D.M.270/04 - INTERCLASSE)</v>
          </cell>
          <cell r="F75">
            <v>334</v>
          </cell>
          <cell r="G75">
            <v>1</v>
          </cell>
          <cell r="H75">
            <v>162</v>
          </cell>
          <cell r="I75">
            <v>51.49700598802395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>
            <v>7113</v>
          </cell>
          <cell r="C76" t="str">
            <v>Laurea DM270</v>
          </cell>
          <cell r="D76" t="str">
            <v>SI</v>
          </cell>
          <cell r="E76" t="str">
            <v>ECONOMIA E AMMINISTRAZIONE DELLE AZIENDE (D.M.270/04)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>
            <v>332</v>
          </cell>
          <cell r="K76">
            <v>22</v>
          </cell>
          <cell r="L76">
            <v>159</v>
          </cell>
          <cell r="M76">
            <v>52.108433734939766</v>
          </cell>
          <cell r="N76">
            <v>302</v>
          </cell>
          <cell r="O76">
            <v>7</v>
          </cell>
          <cell r="P76">
            <v>134</v>
          </cell>
          <cell r="Q76">
            <v>55.62913907284768</v>
          </cell>
          <cell r="R76">
            <v>298</v>
          </cell>
          <cell r="S76">
            <v>10</v>
          </cell>
          <cell r="T76">
            <v>152</v>
          </cell>
          <cell r="U76">
            <v>48.993288590604024</v>
          </cell>
          <cell r="V76">
            <v>288</v>
          </cell>
          <cell r="W76">
            <v>6</v>
          </cell>
          <cell r="X76">
            <v>179</v>
          </cell>
          <cell r="Y76">
            <v>37.84722222222222</v>
          </cell>
        </row>
        <row r="77">
          <cell r="B77">
            <v>7282</v>
          </cell>
          <cell r="C77" t="str">
            <v>Laurea DM270</v>
          </cell>
          <cell r="D77" t="str">
            <v>NO</v>
          </cell>
          <cell r="E77" t="str">
            <v>OPERATORE DEI SERVIZI GIURIDICI (D.M.270/04) - TARANTO </v>
          </cell>
          <cell r="F77">
            <v>120</v>
          </cell>
          <cell r="G77">
            <v>1</v>
          </cell>
          <cell r="H77">
            <v>54</v>
          </cell>
          <cell r="I77">
            <v>55.00000000000001</v>
          </cell>
          <cell r="J77">
            <v>104</v>
          </cell>
          <cell r="K77">
            <v>7</v>
          </cell>
          <cell r="L77">
            <v>42</v>
          </cell>
          <cell r="M77">
            <v>59.61538461538461</v>
          </cell>
          <cell r="N77">
            <v>93</v>
          </cell>
          <cell r="O77">
            <v>5</v>
          </cell>
          <cell r="P77">
            <v>37</v>
          </cell>
          <cell r="Q77">
            <v>60.215053763440864</v>
          </cell>
          <cell r="R77">
            <v>80</v>
          </cell>
          <cell r="S77">
            <v>4</v>
          </cell>
          <cell r="T77">
            <v>37</v>
          </cell>
          <cell r="U77">
            <v>53.75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>
            <v>7894</v>
          </cell>
          <cell r="C78" t="str">
            <v>Laurea DM270</v>
          </cell>
          <cell r="D78" t="str">
            <v>SI</v>
          </cell>
          <cell r="E78" t="str">
            <v>SCIENZE E GESTIONE DELLE ATTIVITA' MARITTIME (D.M.270/04)</v>
          </cell>
          <cell r="F78">
            <v>90</v>
          </cell>
          <cell r="G78">
            <v>0</v>
          </cell>
          <cell r="H78">
            <v>84</v>
          </cell>
          <cell r="I78">
            <v>6.666666666666667</v>
          </cell>
          <cell r="J78">
            <v>81</v>
          </cell>
          <cell r="K78">
            <v>0</v>
          </cell>
          <cell r="L78">
            <v>73</v>
          </cell>
          <cell r="M78">
            <v>9.876543209876543</v>
          </cell>
          <cell r="N78">
            <v>113</v>
          </cell>
          <cell r="O78">
            <v>0</v>
          </cell>
          <cell r="P78">
            <v>99</v>
          </cell>
          <cell r="Q78">
            <v>12.389380530973451</v>
          </cell>
          <cell r="R78">
            <v>125</v>
          </cell>
          <cell r="S78">
            <v>1</v>
          </cell>
          <cell r="T78">
            <v>105</v>
          </cell>
          <cell r="U78">
            <v>16.000000000000004</v>
          </cell>
          <cell r="V78">
            <v>121</v>
          </cell>
          <cell r="W78">
            <v>2</v>
          </cell>
          <cell r="X78">
            <v>110</v>
          </cell>
          <cell r="Y78">
            <v>9.090909090909092</v>
          </cell>
        </row>
        <row r="79">
          <cell r="B79">
            <v>1011</v>
          </cell>
          <cell r="C79" t="str">
            <v>Laurea DM509</v>
          </cell>
          <cell r="D79" t="str">
            <v>NO</v>
          </cell>
          <cell r="E79" t="str">
            <v>ECONOMIA AZIENDALE (TARANTO)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>
            <v>1013</v>
          </cell>
          <cell r="C80" t="str">
            <v>Laurea DM509</v>
          </cell>
          <cell r="D80" t="str">
            <v>NO</v>
          </cell>
          <cell r="E80" t="str">
            <v>ECONOMIA E COMMERCIO (TARANTO)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>
            <v>1020</v>
          </cell>
          <cell r="C81" t="str">
            <v>Laurea DM509</v>
          </cell>
          <cell r="D81" t="str">
            <v>NO</v>
          </cell>
          <cell r="E81" t="str">
            <v>SCIENZE GIURIDICHE (TARANTO)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>
            <v>6003</v>
          </cell>
          <cell r="C82" t="str">
            <v>Laurea magistrale ciclo unico 5 anni DM270</v>
          </cell>
          <cell r="D82" t="str">
            <v>SI</v>
          </cell>
          <cell r="E82" t="str">
            <v>GIURISPRUDENZA (TARANTO)</v>
          </cell>
          <cell r="F82">
            <v>339</v>
          </cell>
          <cell r="G82">
            <v>0</v>
          </cell>
          <cell r="H82">
            <v>210</v>
          </cell>
          <cell r="I82">
            <v>38.05309734513274</v>
          </cell>
          <cell r="J82">
            <v>325</v>
          </cell>
          <cell r="K82">
            <v>0</v>
          </cell>
          <cell r="L82">
            <v>204</v>
          </cell>
          <cell r="M82">
            <v>37.230769230769226</v>
          </cell>
          <cell r="N82">
            <v>336</v>
          </cell>
          <cell r="O82">
            <v>0</v>
          </cell>
          <cell r="P82">
            <v>205</v>
          </cell>
          <cell r="Q82">
            <v>38.98809523809524</v>
          </cell>
          <cell r="R82">
            <v>310</v>
          </cell>
          <cell r="S82">
            <v>0</v>
          </cell>
          <cell r="T82">
            <v>202</v>
          </cell>
          <cell r="U82">
            <v>34.83870967741935</v>
          </cell>
          <cell r="V82">
            <v>236</v>
          </cell>
          <cell r="W82">
            <v>0</v>
          </cell>
          <cell r="X82">
            <v>158</v>
          </cell>
          <cell r="Y82">
            <v>33.05084745762712</v>
          </cell>
        </row>
        <row r="83">
          <cell r="B83">
            <v>8122</v>
          </cell>
          <cell r="C83" t="str">
            <v>Laurea magistrale DM270</v>
          </cell>
          <cell r="D83" t="str">
            <v>SI</v>
          </cell>
          <cell r="E83" t="str">
            <v>STRATEGIE D'IMPRESE E MANAGEMENT (D.M.270/04)</v>
          </cell>
          <cell r="F83">
            <v>47</v>
          </cell>
          <cell r="G83">
            <v>1</v>
          </cell>
          <cell r="H83">
            <v>39</v>
          </cell>
          <cell r="I83">
            <v>17.02127659574468</v>
          </cell>
          <cell r="J83">
            <v>52</v>
          </cell>
          <cell r="K83">
            <v>1</v>
          </cell>
          <cell r="L83">
            <v>45</v>
          </cell>
          <cell r="M83">
            <v>13.461538461538462</v>
          </cell>
          <cell r="N83">
            <v>55</v>
          </cell>
          <cell r="O83">
            <v>0</v>
          </cell>
          <cell r="P83">
            <v>46</v>
          </cell>
          <cell r="Q83">
            <v>16.363636363636363</v>
          </cell>
          <cell r="R83">
            <v>47</v>
          </cell>
          <cell r="S83">
            <v>0</v>
          </cell>
          <cell r="T83">
            <v>41</v>
          </cell>
          <cell r="U83">
            <v>12.765957446808507</v>
          </cell>
          <cell r="V83">
            <v>63</v>
          </cell>
          <cell r="W83">
            <v>0</v>
          </cell>
          <cell r="X83">
            <v>52</v>
          </cell>
          <cell r="Y83">
            <v>17.46031746031746</v>
          </cell>
        </row>
        <row r="84">
          <cell r="B84">
            <v>5012</v>
          </cell>
          <cell r="C84" t="str">
            <v>Laurea specialistica DM509</v>
          </cell>
          <cell r="D84" t="str">
            <v>NO</v>
          </cell>
          <cell r="E84" t="str">
            <v>CONSULENZA PROFESSIONALE PER LE AZIENDE (TARANTO)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>
            <v>7413</v>
          </cell>
          <cell r="C85" t="str">
            <v>Laurea DM270</v>
          </cell>
          <cell r="D85" t="str">
            <v>SI</v>
          </cell>
          <cell r="E85" t="str">
            <v>COMUNICAZIONE LINGUISTICA E INTERCULTURALE (D.M.270/04)</v>
          </cell>
          <cell r="F85">
            <v>312</v>
          </cell>
          <cell r="G85">
            <v>2</v>
          </cell>
          <cell r="H85">
            <v>224</v>
          </cell>
          <cell r="I85">
            <v>28.205128205128204</v>
          </cell>
          <cell r="J85">
            <v>386</v>
          </cell>
          <cell r="K85">
            <v>1</v>
          </cell>
          <cell r="L85">
            <v>289</v>
          </cell>
          <cell r="M85">
            <v>25.129533678756477</v>
          </cell>
          <cell r="N85">
            <v>496</v>
          </cell>
          <cell r="O85">
            <v>0</v>
          </cell>
          <cell r="P85">
            <v>337</v>
          </cell>
          <cell r="Q85">
            <v>32.056451612903224</v>
          </cell>
          <cell r="R85">
            <v>515</v>
          </cell>
          <cell r="S85">
            <v>3</v>
          </cell>
          <cell r="T85">
            <v>383</v>
          </cell>
          <cell r="U85">
            <v>25.631067961165044</v>
          </cell>
          <cell r="V85">
            <v>612</v>
          </cell>
          <cell r="W85">
            <v>2</v>
          </cell>
          <cell r="X85">
            <v>448</v>
          </cell>
          <cell r="Y85">
            <v>26.797385620915033</v>
          </cell>
        </row>
        <row r="86">
          <cell r="B86">
            <v>7412</v>
          </cell>
          <cell r="C86" t="str">
            <v>Laurea DM270</v>
          </cell>
          <cell r="D86" t="str">
            <v>SI</v>
          </cell>
          <cell r="E86" t="str">
            <v>CULTURE DELLE LINGUE MODERNE E DEL TURISMO (D.M.270/04)</v>
          </cell>
          <cell r="F86">
            <v>478</v>
          </cell>
          <cell r="G86">
            <v>3</v>
          </cell>
          <cell r="H86">
            <v>324</v>
          </cell>
          <cell r="I86">
            <v>32.21757322175732</v>
          </cell>
          <cell r="J86">
            <v>488</v>
          </cell>
          <cell r="K86">
            <v>1</v>
          </cell>
          <cell r="L86">
            <v>327</v>
          </cell>
          <cell r="M86">
            <v>32.99180327868852</v>
          </cell>
          <cell r="N86">
            <v>493</v>
          </cell>
          <cell r="O86">
            <v>1</v>
          </cell>
          <cell r="P86">
            <v>323</v>
          </cell>
          <cell r="Q86">
            <v>34.48275862068966</v>
          </cell>
          <cell r="R86">
            <v>445</v>
          </cell>
          <cell r="S86">
            <v>0</v>
          </cell>
          <cell r="T86">
            <v>284</v>
          </cell>
          <cell r="U86">
            <v>36.17977528089887</v>
          </cell>
          <cell r="V86">
            <v>401</v>
          </cell>
          <cell r="W86">
            <v>0</v>
          </cell>
          <cell r="X86">
            <v>250</v>
          </cell>
          <cell r="Y86">
            <v>37.65586034912718</v>
          </cell>
        </row>
        <row r="87">
          <cell r="B87">
            <v>7314</v>
          </cell>
          <cell r="C87" t="str">
            <v>Laurea DM270</v>
          </cell>
          <cell r="D87" t="str">
            <v>SI</v>
          </cell>
          <cell r="E87" t="str">
            <v>LETTERE (D.M.270/04)</v>
          </cell>
          <cell r="F87">
            <v>476</v>
          </cell>
          <cell r="G87">
            <v>4</v>
          </cell>
          <cell r="H87">
            <v>356</v>
          </cell>
          <cell r="I87">
            <v>25.210084033613445</v>
          </cell>
          <cell r="J87">
            <v>343</v>
          </cell>
          <cell r="K87">
            <v>11</v>
          </cell>
          <cell r="L87">
            <v>253</v>
          </cell>
          <cell r="M87">
            <v>26.239067055393583</v>
          </cell>
          <cell r="N87">
            <v>389</v>
          </cell>
          <cell r="O87">
            <v>0</v>
          </cell>
          <cell r="P87">
            <v>302</v>
          </cell>
          <cell r="Q87">
            <v>22.36503856041131</v>
          </cell>
          <cell r="R87">
            <v>389</v>
          </cell>
          <cell r="S87">
            <v>5</v>
          </cell>
          <cell r="T87">
            <v>318</v>
          </cell>
          <cell r="U87">
            <v>18.251928020565554</v>
          </cell>
          <cell r="V87">
            <v>351</v>
          </cell>
          <cell r="W87">
            <v>1</v>
          </cell>
          <cell r="X87">
            <v>275</v>
          </cell>
          <cell r="Y87">
            <v>21.65242165242165</v>
          </cell>
        </row>
        <row r="88">
          <cell r="B88">
            <v>7373</v>
          </cell>
          <cell r="C88" t="str">
            <v>Laurea DM270</v>
          </cell>
          <cell r="D88" t="str">
            <v>NO</v>
          </cell>
          <cell r="E88" t="str">
            <v>LETTERE E CULTURE DEL TERRITORIO (D.M.270/04) - TARANTO</v>
          </cell>
          <cell r="F88">
            <v>58</v>
          </cell>
          <cell r="G88">
            <v>0</v>
          </cell>
          <cell r="H88">
            <v>42</v>
          </cell>
          <cell r="I88">
            <v>27.586206896551722</v>
          </cell>
          <cell r="J88" t="str">
            <v>-</v>
          </cell>
          <cell r="K88" t="str">
            <v>-</v>
          </cell>
          <cell r="L88" t="str">
            <v>-</v>
          </cell>
          <cell r="M88" t="str">
            <v>-</v>
          </cell>
          <cell r="N88" t="str">
            <v>-</v>
          </cell>
          <cell r="O88" t="str">
            <v>-</v>
          </cell>
          <cell r="P88" t="str">
            <v>-</v>
          </cell>
          <cell r="Q88" t="str">
            <v>-</v>
          </cell>
          <cell r="R88" t="str">
            <v>-</v>
          </cell>
          <cell r="S88" t="str">
            <v>-</v>
          </cell>
          <cell r="T88" t="str">
            <v>-</v>
          </cell>
          <cell r="U88" t="str">
            <v>-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>
            <v>7392</v>
          </cell>
          <cell r="C89" t="str">
            <v>Laurea DM270</v>
          </cell>
          <cell r="D89" t="str">
            <v>NO</v>
          </cell>
          <cell r="E89" t="str">
            <v>PROGETTAZIONE E GESTIONE DELLE ATTIVITA' CULTURALI (D.M.270/04) - BRINDISI</v>
          </cell>
          <cell r="F89">
            <v>36</v>
          </cell>
          <cell r="G89">
            <v>0</v>
          </cell>
          <cell r="H89">
            <v>22</v>
          </cell>
          <cell r="I89">
            <v>38.88888888888889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 t="str">
            <v>-</v>
          </cell>
          <cell r="S89" t="str">
            <v>-</v>
          </cell>
          <cell r="T89" t="str">
            <v>-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>
            <v>1022</v>
          </cell>
          <cell r="C90" t="str">
            <v>Laurea DM509</v>
          </cell>
          <cell r="D90" t="str">
            <v>NO</v>
          </cell>
          <cell r="E90" t="str">
            <v>LETTERE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>
            <v>1100</v>
          </cell>
          <cell r="C91" t="str">
            <v>Laurea DM509</v>
          </cell>
          <cell r="D91" t="str">
            <v>NO</v>
          </cell>
          <cell r="E91" t="str">
            <v>LETTERE MODERNE (TARANTO)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>
            <v>1025</v>
          </cell>
          <cell r="C92" t="str">
            <v>Laurea DM509</v>
          </cell>
          <cell r="D92" t="str">
            <v>NO</v>
          </cell>
          <cell r="E92" t="str">
            <v>LINGUE E LETTERATURE STRANIERE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>
            <v>8314</v>
          </cell>
          <cell r="C93" t="str">
            <v>Laurea magistrale DM270</v>
          </cell>
          <cell r="D93" t="str">
            <v>SI</v>
          </cell>
          <cell r="E93" t="str">
            <v>FILOLOGIA MODERNA (D.M.270/04)</v>
          </cell>
          <cell r="F93">
            <v>117</v>
          </cell>
          <cell r="G93">
            <v>0</v>
          </cell>
          <cell r="H93">
            <v>100</v>
          </cell>
          <cell r="I93">
            <v>14.529914529914532</v>
          </cell>
          <cell r="J93">
            <v>130</v>
          </cell>
          <cell r="K93">
            <v>2</v>
          </cell>
          <cell r="L93">
            <v>113</v>
          </cell>
          <cell r="M93">
            <v>13.076923076923078</v>
          </cell>
          <cell r="N93">
            <v>141</v>
          </cell>
          <cell r="O93">
            <v>0</v>
          </cell>
          <cell r="P93">
            <v>121</v>
          </cell>
          <cell r="Q93">
            <v>14.184397163120568</v>
          </cell>
          <cell r="R93">
            <v>111</v>
          </cell>
          <cell r="S93">
            <v>0</v>
          </cell>
          <cell r="T93">
            <v>100</v>
          </cell>
          <cell r="U93">
            <v>9.909909909909908</v>
          </cell>
          <cell r="V93">
            <v>115</v>
          </cell>
          <cell r="W93">
            <v>0</v>
          </cell>
          <cell r="X93">
            <v>105</v>
          </cell>
          <cell r="Y93">
            <v>8.695652173913043</v>
          </cell>
        </row>
        <row r="94">
          <cell r="B94">
            <v>8422</v>
          </cell>
          <cell r="C94" t="str">
            <v>Laurea magistrale DM270</v>
          </cell>
          <cell r="D94" t="str">
            <v>SI</v>
          </cell>
          <cell r="E94" t="str">
            <v>LINGUE E LETTERATURE MODERNE (D.M.270/04)</v>
          </cell>
          <cell r="F94">
            <v>81</v>
          </cell>
          <cell r="G94">
            <v>0</v>
          </cell>
          <cell r="H94">
            <v>69</v>
          </cell>
          <cell r="I94">
            <v>14.814814814814813</v>
          </cell>
          <cell r="J94">
            <v>55</v>
          </cell>
          <cell r="K94">
            <v>0</v>
          </cell>
          <cell r="L94">
            <v>44</v>
          </cell>
          <cell r="M94">
            <v>20</v>
          </cell>
          <cell r="N94">
            <v>56</v>
          </cell>
          <cell r="O94">
            <v>0</v>
          </cell>
          <cell r="P94">
            <v>48</v>
          </cell>
          <cell r="Q94">
            <v>14.285714285714285</v>
          </cell>
          <cell r="R94">
            <v>46</v>
          </cell>
          <cell r="S94">
            <v>0</v>
          </cell>
          <cell r="T94">
            <v>38</v>
          </cell>
          <cell r="U94">
            <v>17.391304347826086</v>
          </cell>
          <cell r="V94">
            <v>74</v>
          </cell>
          <cell r="W94">
            <v>1</v>
          </cell>
          <cell r="X94">
            <v>61</v>
          </cell>
          <cell r="Y94">
            <v>17.56756756756757</v>
          </cell>
        </row>
        <row r="95">
          <cell r="B95">
            <v>8424</v>
          </cell>
          <cell r="C95" t="str">
            <v>Laurea magistrale DM270</v>
          </cell>
          <cell r="D95" t="str">
            <v>NO</v>
          </cell>
          <cell r="E95" t="str">
            <v>LINGUE MODERNE PER LA COOPERAZIONE INTERNAZIONALE (D.M.270/04)</v>
          </cell>
          <cell r="F95">
            <v>104</v>
          </cell>
          <cell r="G95">
            <v>0</v>
          </cell>
          <cell r="H95">
            <v>88</v>
          </cell>
          <cell r="I95">
            <v>15.384615384615385</v>
          </cell>
          <cell r="J95">
            <v>110</v>
          </cell>
          <cell r="K95">
            <v>0</v>
          </cell>
          <cell r="L95">
            <v>91</v>
          </cell>
          <cell r="M95">
            <v>17.272727272727273</v>
          </cell>
          <cell r="N95">
            <v>78</v>
          </cell>
          <cell r="O95">
            <v>0</v>
          </cell>
          <cell r="P95">
            <v>62</v>
          </cell>
          <cell r="Q95">
            <v>20.51282051282051</v>
          </cell>
          <cell r="R95">
            <v>86</v>
          </cell>
          <cell r="S95">
            <v>0</v>
          </cell>
          <cell r="T95">
            <v>72</v>
          </cell>
          <cell r="U95">
            <v>16.279069767441857</v>
          </cell>
          <cell r="V95">
            <v>74</v>
          </cell>
          <cell r="W95">
            <v>1</v>
          </cell>
          <cell r="X95">
            <v>60</v>
          </cell>
          <cell r="Y95">
            <v>18.91891891891892</v>
          </cell>
        </row>
        <row r="96">
          <cell r="B96">
            <v>8316</v>
          </cell>
          <cell r="C96" t="str">
            <v>Laurea magistrale DM270</v>
          </cell>
          <cell r="D96" t="str">
            <v>NO</v>
          </cell>
          <cell r="E96" t="str">
            <v>SCIENZE DELLO SPETTACOLO E PRODUZIONE MULTIMEDIALE (D.M.270/04)</v>
          </cell>
          <cell r="F96">
            <v>39</v>
          </cell>
          <cell r="G96">
            <v>0</v>
          </cell>
          <cell r="H96">
            <v>30</v>
          </cell>
          <cell r="I96">
            <v>23.076923076923077</v>
          </cell>
          <cell r="J96">
            <v>34</v>
          </cell>
          <cell r="K96">
            <v>3</v>
          </cell>
          <cell r="L96">
            <v>21</v>
          </cell>
          <cell r="M96">
            <v>38.23529411764706</v>
          </cell>
          <cell r="N96">
            <v>50</v>
          </cell>
          <cell r="O96">
            <v>0</v>
          </cell>
          <cell r="P96">
            <v>45</v>
          </cell>
          <cell r="Q96">
            <v>10</v>
          </cell>
          <cell r="R96">
            <v>58</v>
          </cell>
          <cell r="S96">
            <v>0</v>
          </cell>
          <cell r="T96">
            <v>37</v>
          </cell>
          <cell r="U96">
            <v>36.206896551724135</v>
          </cell>
          <cell r="V96">
            <v>27</v>
          </cell>
          <cell r="W96">
            <v>0</v>
          </cell>
          <cell r="X96">
            <v>26</v>
          </cell>
          <cell r="Y96">
            <v>3.7037037037037033</v>
          </cell>
        </row>
        <row r="97">
          <cell r="B97">
            <v>8319</v>
          </cell>
          <cell r="C97" t="str">
            <v>Laurea magistrale DM270</v>
          </cell>
          <cell r="D97" t="str">
            <v>SI</v>
          </cell>
          <cell r="E97" t="str">
            <v>STORIA DELL'ARTE (D.M.270/04)</v>
          </cell>
          <cell r="F97">
            <v>68</v>
          </cell>
          <cell r="G97">
            <v>0</v>
          </cell>
          <cell r="H97">
            <v>53</v>
          </cell>
          <cell r="I97">
            <v>22.058823529411764</v>
          </cell>
          <cell r="J97">
            <v>46</v>
          </cell>
          <cell r="K97">
            <v>1</v>
          </cell>
          <cell r="L97">
            <v>39</v>
          </cell>
          <cell r="M97">
            <v>15.217391304347828</v>
          </cell>
          <cell r="N97">
            <v>41</v>
          </cell>
          <cell r="O97">
            <v>0</v>
          </cell>
          <cell r="P97">
            <v>30</v>
          </cell>
          <cell r="Q97">
            <v>26.82926829268293</v>
          </cell>
          <cell r="R97">
            <v>32</v>
          </cell>
          <cell r="S97">
            <v>1</v>
          </cell>
          <cell r="T97">
            <v>20</v>
          </cell>
          <cell r="U97">
            <v>37.5</v>
          </cell>
          <cell r="V97">
            <v>28</v>
          </cell>
          <cell r="W97">
            <v>0</v>
          </cell>
          <cell r="X97">
            <v>25</v>
          </cell>
          <cell r="Y97">
            <v>10.714285714285714</v>
          </cell>
        </row>
        <row r="98">
          <cell r="B98">
            <v>8423</v>
          </cell>
          <cell r="C98" t="str">
            <v>Laurea magistrale DM270</v>
          </cell>
          <cell r="D98" t="str">
            <v>SI</v>
          </cell>
          <cell r="E98" t="str">
            <v>TRADUZIONE SPECIALISTICA (D.M.270/04)</v>
          </cell>
          <cell r="F98">
            <v>79</v>
          </cell>
          <cell r="G98">
            <v>0</v>
          </cell>
          <cell r="H98">
            <v>66</v>
          </cell>
          <cell r="I98">
            <v>16.455696202531644</v>
          </cell>
          <cell r="J98">
            <v>66</v>
          </cell>
          <cell r="K98">
            <v>0</v>
          </cell>
          <cell r="L98">
            <v>58</v>
          </cell>
          <cell r="M98">
            <v>12.121212121212121</v>
          </cell>
          <cell r="N98">
            <v>50</v>
          </cell>
          <cell r="O98">
            <v>0</v>
          </cell>
          <cell r="P98">
            <v>41</v>
          </cell>
          <cell r="Q98">
            <v>18</v>
          </cell>
          <cell r="R98">
            <v>62</v>
          </cell>
          <cell r="S98">
            <v>1</v>
          </cell>
          <cell r="T98">
            <v>55</v>
          </cell>
          <cell r="U98">
            <v>11.290322580645162</v>
          </cell>
          <cell r="V98">
            <v>76</v>
          </cell>
          <cell r="W98">
            <v>0</v>
          </cell>
          <cell r="X98">
            <v>65</v>
          </cell>
          <cell r="Y98">
            <v>14.473684210526317</v>
          </cell>
        </row>
        <row r="99">
          <cell r="B99">
            <v>5021</v>
          </cell>
          <cell r="C99" t="str">
            <v>Laurea specialistica DM509</v>
          </cell>
          <cell r="D99" t="str">
            <v>NO</v>
          </cell>
          <cell r="E99" t="str">
            <v>EDITORIA LIBRARIA E MULTIMEDIALE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>
            <v>5023</v>
          </cell>
          <cell r="C100" t="str">
            <v>Laurea specialistica DM509</v>
          </cell>
          <cell r="D100" t="str">
            <v>NO</v>
          </cell>
          <cell r="E100" t="str">
            <v>FILOLOGIA MODERNA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>
            <v>5027</v>
          </cell>
          <cell r="C101" t="str">
            <v>Laurea specialistica DM509</v>
          </cell>
          <cell r="D101" t="str">
            <v>NO</v>
          </cell>
          <cell r="E101" t="str">
            <v>LINGUE E CULTURE EUROPEE E AMERICANE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>
            <v>5028</v>
          </cell>
          <cell r="C102" t="str">
            <v>Laurea specialistica DM509</v>
          </cell>
          <cell r="D102" t="str">
            <v>NO</v>
          </cell>
          <cell r="E102" t="str">
            <v>SCIENZE DELLA MEDIAZIONE INTERCULTURALE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>
            <v>5025</v>
          </cell>
          <cell r="C103" t="str">
            <v>Laurea specialistica DM509</v>
          </cell>
          <cell r="D103" t="str">
            <v>NO</v>
          </cell>
          <cell r="E103" t="str">
            <v>SCIENZE DELLO SPETTACOLO E DELLA PRODUZIONE MULTIMEDIALE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>
            <v>5029</v>
          </cell>
          <cell r="C104" t="str">
            <v>Laurea specialistica DM509</v>
          </cell>
          <cell r="D104" t="str">
            <v>NO</v>
          </cell>
          <cell r="E104" t="str">
            <v>TEORIA E PRASSI DELLA TRADUZIONE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>
            <v>7752</v>
          </cell>
          <cell r="C105" t="str">
            <v>Laurea DM270</v>
          </cell>
          <cell r="D105" t="str">
            <v>SI</v>
          </cell>
          <cell r="E105" t="str">
            <v>MATEMATICA (D.M.270/04)</v>
          </cell>
          <cell r="F105">
            <v>115</v>
          </cell>
          <cell r="G105">
            <v>1</v>
          </cell>
          <cell r="H105">
            <v>58</v>
          </cell>
          <cell r="I105">
            <v>49.56521739130435</v>
          </cell>
          <cell r="J105">
            <v>103</v>
          </cell>
          <cell r="K105">
            <v>2</v>
          </cell>
          <cell r="L105">
            <v>51</v>
          </cell>
          <cell r="M105">
            <v>50.48543689320388</v>
          </cell>
          <cell r="N105">
            <v>75</v>
          </cell>
          <cell r="O105">
            <v>0</v>
          </cell>
          <cell r="P105">
            <v>36</v>
          </cell>
          <cell r="Q105">
            <v>52</v>
          </cell>
          <cell r="R105">
            <v>74</v>
          </cell>
          <cell r="S105">
            <v>0</v>
          </cell>
          <cell r="T105">
            <v>32</v>
          </cell>
          <cell r="U105">
            <v>56.75675675675676</v>
          </cell>
          <cell r="V105">
            <v>61</v>
          </cell>
          <cell r="W105">
            <v>0</v>
          </cell>
          <cell r="X105">
            <v>34</v>
          </cell>
          <cell r="Y105">
            <v>44.26229508196721</v>
          </cell>
        </row>
        <row r="106">
          <cell r="B106">
            <v>1056</v>
          </cell>
          <cell r="C106" t="str">
            <v>Laurea DM509</v>
          </cell>
          <cell r="D106" t="str">
            <v>NO</v>
          </cell>
          <cell r="E106" t="str">
            <v>MATEMATICA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>
            <v>8745</v>
          </cell>
          <cell r="C107" t="str">
            <v>Laurea magistrale DM270</v>
          </cell>
          <cell r="D107" t="str">
            <v>SI</v>
          </cell>
          <cell r="E107" t="str">
            <v>MATEMATICA (D.M.270/04)</v>
          </cell>
          <cell r="F107">
            <v>37</v>
          </cell>
          <cell r="G107">
            <v>0</v>
          </cell>
          <cell r="H107">
            <v>22</v>
          </cell>
          <cell r="I107">
            <v>40.54054054054054</v>
          </cell>
          <cell r="J107">
            <v>48</v>
          </cell>
          <cell r="K107">
            <v>1</v>
          </cell>
          <cell r="L107">
            <v>30</v>
          </cell>
          <cell r="M107">
            <v>37.5</v>
          </cell>
          <cell r="N107">
            <v>28</v>
          </cell>
          <cell r="O107">
            <v>0</v>
          </cell>
          <cell r="P107">
            <v>20</v>
          </cell>
          <cell r="Q107">
            <v>28.57142857142857</v>
          </cell>
          <cell r="R107">
            <v>33</v>
          </cell>
          <cell r="S107">
            <v>0</v>
          </cell>
          <cell r="T107">
            <v>25</v>
          </cell>
          <cell r="U107">
            <v>24.242424242424242</v>
          </cell>
          <cell r="V107">
            <v>23</v>
          </cell>
          <cell r="W107">
            <v>0</v>
          </cell>
          <cell r="X107">
            <v>23</v>
          </cell>
          <cell r="Y107">
            <v>0</v>
          </cell>
        </row>
        <row r="108">
          <cell r="B108">
            <v>5043</v>
          </cell>
          <cell r="C108" t="str">
            <v>Laurea specialistica DM509</v>
          </cell>
          <cell r="D108" t="str">
            <v>NO</v>
          </cell>
          <cell r="E108" t="str">
            <v>MATEMATICA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1039</v>
          </cell>
          <cell r="C109" t="str">
            <v>Laurea ciclo unico 5 anni DM509</v>
          </cell>
          <cell r="D109" t="str">
            <v>NO</v>
          </cell>
          <cell r="E109" t="str">
            <v>MEDICINA VETERINARIA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7962</v>
          </cell>
          <cell r="C110" t="str">
            <v>Laurea DM270</v>
          </cell>
          <cell r="D110" t="str">
            <v>SI</v>
          </cell>
          <cell r="E110" t="str">
            <v>SCIENZE ANIMALI E PRODUZIONI ALIMENTARI (D.M.270/04)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>
            <v>108</v>
          </cell>
          <cell r="K110">
            <v>2</v>
          </cell>
          <cell r="L110">
            <v>67</v>
          </cell>
          <cell r="M110">
            <v>37.96296296296296</v>
          </cell>
          <cell r="N110">
            <v>156</v>
          </cell>
          <cell r="O110">
            <v>3</v>
          </cell>
          <cell r="P110">
            <v>74</v>
          </cell>
          <cell r="Q110">
            <v>52.56410256410257</v>
          </cell>
          <cell r="R110">
            <v>162</v>
          </cell>
          <cell r="S110">
            <v>3</v>
          </cell>
          <cell r="T110">
            <v>95</v>
          </cell>
          <cell r="U110">
            <v>41.35802469135802</v>
          </cell>
          <cell r="V110">
            <v>157</v>
          </cell>
          <cell r="W110">
            <v>3</v>
          </cell>
          <cell r="X110">
            <v>76</v>
          </cell>
          <cell r="Y110">
            <v>51.59235668789809</v>
          </cell>
        </row>
        <row r="111">
          <cell r="B111">
            <v>1107</v>
          </cell>
          <cell r="C111" t="str">
            <v>Laurea DM509</v>
          </cell>
          <cell r="D111" t="str">
            <v>NO</v>
          </cell>
          <cell r="E111" t="str">
            <v>SCIENZE DELL'ALLEVAMENTO, IGIENE E BENESSERE DEL CANE E DEL GATTO</v>
          </cell>
          <cell r="F111">
            <v>58</v>
          </cell>
          <cell r="G111">
            <v>10</v>
          </cell>
          <cell r="H111">
            <v>23</v>
          </cell>
          <cell r="I111">
            <v>60.3448275862069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-</v>
          </cell>
          <cell r="S111" t="str">
            <v>-</v>
          </cell>
          <cell r="T111" t="str">
            <v>-</v>
          </cell>
          <cell r="U111" t="str">
            <v>-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B112">
            <v>1086</v>
          </cell>
          <cell r="C112" t="str">
            <v>Laurea DM509</v>
          </cell>
          <cell r="D112" t="str">
            <v>NO</v>
          </cell>
          <cell r="E112" t="str">
            <v>SCIENZE MARICOLTURA,ACQUACOLTURA IGIENE PRODOTTI ITTICI (TARANTO)</v>
          </cell>
          <cell r="F112">
            <v>15</v>
          </cell>
          <cell r="G112">
            <v>2</v>
          </cell>
          <cell r="H112">
            <v>9</v>
          </cell>
          <cell r="I112">
            <v>40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-</v>
          </cell>
          <cell r="Q112" t="str">
            <v>-</v>
          </cell>
          <cell r="R112" t="str">
            <v>-</v>
          </cell>
          <cell r="S112" t="str">
            <v>-</v>
          </cell>
          <cell r="T112" t="str">
            <v>-</v>
          </cell>
          <cell r="U112" t="str">
            <v>-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1038</v>
          </cell>
          <cell r="C113" t="str">
            <v>Laurea DM509</v>
          </cell>
          <cell r="D113" t="str">
            <v>NO</v>
          </cell>
          <cell r="E113" t="str">
            <v>SCIENZE ZOOTECNICHE E SANITA' ALIMENTI DI ORIGINE ANIMALE</v>
          </cell>
          <cell r="F113">
            <v>67</v>
          </cell>
          <cell r="G113">
            <v>6</v>
          </cell>
          <cell r="H113">
            <v>38</v>
          </cell>
          <cell r="I113">
            <v>43.28358208955223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  <cell r="O113" t="str">
            <v>-</v>
          </cell>
          <cell r="P113" t="str">
            <v>-</v>
          </cell>
          <cell r="Q113" t="str">
            <v>-</v>
          </cell>
          <cell r="R113" t="str">
            <v>-</v>
          </cell>
          <cell r="S113" t="str">
            <v>-</v>
          </cell>
          <cell r="T113" t="str">
            <v>-</v>
          </cell>
          <cell r="U113" t="str">
            <v>-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8962</v>
          </cell>
          <cell r="C114" t="str">
            <v>Laurea magistrale ciclo unico 5 anni DM270</v>
          </cell>
          <cell r="D114" t="str">
            <v>SI</v>
          </cell>
          <cell r="E114" t="str">
            <v>MEDICINA VETERINARIA (D.M.270/04)</v>
          </cell>
          <cell r="F114">
            <v>79</v>
          </cell>
          <cell r="G114">
            <v>0</v>
          </cell>
          <cell r="H114">
            <v>67</v>
          </cell>
          <cell r="I114">
            <v>15.18987341772152</v>
          </cell>
          <cell r="J114">
            <v>81</v>
          </cell>
          <cell r="K114">
            <v>0</v>
          </cell>
          <cell r="L114">
            <v>64</v>
          </cell>
          <cell r="M114">
            <v>20.98765432098765</v>
          </cell>
          <cell r="N114">
            <v>72</v>
          </cell>
          <cell r="O114">
            <v>0</v>
          </cell>
          <cell r="P114">
            <v>48</v>
          </cell>
          <cell r="Q114">
            <v>33.33333333333333</v>
          </cell>
          <cell r="R114">
            <v>67</v>
          </cell>
          <cell r="S114">
            <v>0</v>
          </cell>
          <cell r="T114">
            <v>45</v>
          </cell>
          <cell r="U114">
            <v>32.83582089552238</v>
          </cell>
          <cell r="V114">
            <v>40</v>
          </cell>
          <cell r="W114">
            <v>0</v>
          </cell>
          <cell r="X114">
            <v>26</v>
          </cell>
          <cell r="Y114">
            <v>35</v>
          </cell>
        </row>
        <row r="115">
          <cell r="B115">
            <v>8963</v>
          </cell>
          <cell r="C115" t="str">
            <v>Laurea magistrale DM270</v>
          </cell>
          <cell r="D115" t="str">
            <v>SI</v>
          </cell>
          <cell r="E115" t="str">
            <v>IGIENE E SICUREZZA DEGLI ALIMENTI DI ORIGINE ANIMALE (D.M.270/04)</v>
          </cell>
          <cell r="F115">
            <v>25</v>
          </cell>
          <cell r="G115">
            <v>4</v>
          </cell>
          <cell r="H115">
            <v>14</v>
          </cell>
          <cell r="I115">
            <v>44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>
            <v>23</v>
          </cell>
          <cell r="O115">
            <v>0</v>
          </cell>
          <cell r="P115">
            <v>20</v>
          </cell>
          <cell r="Q115">
            <v>13.043478260869565</v>
          </cell>
          <cell r="R115">
            <v>18</v>
          </cell>
          <cell r="S115">
            <v>0</v>
          </cell>
          <cell r="T115">
            <v>16</v>
          </cell>
          <cell r="U115">
            <v>11.111111111111116</v>
          </cell>
          <cell r="V115">
            <v>11</v>
          </cell>
          <cell r="W115">
            <v>0</v>
          </cell>
          <cell r="X115">
            <v>9</v>
          </cell>
          <cell r="Y115">
            <v>18.181818181818183</v>
          </cell>
        </row>
        <row r="116">
          <cell r="B116">
            <v>7001</v>
          </cell>
          <cell r="C116" t="str">
            <v>Laurea DM270</v>
          </cell>
          <cell r="D116" t="str">
            <v>SI</v>
          </cell>
          <cell r="E116" t="str">
            <v>SCIENZE E TECNOLOGIE AGRARIE (D.M.270/04)</v>
          </cell>
          <cell r="F116">
            <v>95</v>
          </cell>
          <cell r="G116">
            <v>0</v>
          </cell>
          <cell r="H116">
            <v>62</v>
          </cell>
          <cell r="I116">
            <v>34.73684210526316</v>
          </cell>
          <cell r="J116">
            <v>119</v>
          </cell>
          <cell r="K116">
            <v>2</v>
          </cell>
          <cell r="L116">
            <v>74</v>
          </cell>
          <cell r="M116">
            <v>37.81512605042017</v>
          </cell>
          <cell r="N116">
            <v>126</v>
          </cell>
          <cell r="O116">
            <v>5</v>
          </cell>
          <cell r="P116">
            <v>76</v>
          </cell>
          <cell r="Q116">
            <v>39.682539682539684</v>
          </cell>
          <cell r="R116">
            <v>145</v>
          </cell>
          <cell r="S116">
            <v>1</v>
          </cell>
          <cell r="T116">
            <v>70</v>
          </cell>
          <cell r="U116">
            <v>51.72413793103448</v>
          </cell>
          <cell r="V116">
            <v>206</v>
          </cell>
          <cell r="W116">
            <v>4</v>
          </cell>
          <cell r="X116">
            <v>124</v>
          </cell>
          <cell r="Y116">
            <v>39.80582524271845</v>
          </cell>
        </row>
        <row r="117">
          <cell r="B117">
            <v>7002</v>
          </cell>
          <cell r="C117" t="str">
            <v>Laurea DM270</v>
          </cell>
          <cell r="D117" t="str">
            <v>NO</v>
          </cell>
          <cell r="E117" t="str">
            <v>SCIENZE FORESTALI E AMBIENTALI (D.M.270/04)</v>
          </cell>
          <cell r="F117">
            <v>35</v>
          </cell>
          <cell r="G117">
            <v>0</v>
          </cell>
          <cell r="H117">
            <v>19</v>
          </cell>
          <cell r="I117">
            <v>45.714285714285715</v>
          </cell>
          <cell r="J117">
            <v>53</v>
          </cell>
          <cell r="K117">
            <v>1</v>
          </cell>
          <cell r="L117">
            <v>30</v>
          </cell>
          <cell r="M117">
            <v>43.39622641509434</v>
          </cell>
          <cell r="N117" t="str">
            <v>-</v>
          </cell>
          <cell r="O117" t="str">
            <v>-</v>
          </cell>
          <cell r="P117" t="str">
            <v>-</v>
          </cell>
          <cell r="Q117" t="str">
            <v>-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7005</v>
          </cell>
          <cell r="C118" t="str">
            <v>Laurea DM270</v>
          </cell>
          <cell r="D118" t="str">
            <v>SI</v>
          </cell>
          <cell r="E118" t="str">
            <v>TUTELA E GESTIONE DEL TERRITORIO E DEL PAESAGGIO AGRO-FORESTALE (D.M.270/04)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 t="str">
            <v>-</v>
          </cell>
          <cell r="K118" t="str">
            <v>-</v>
          </cell>
          <cell r="L118" t="str">
            <v>-</v>
          </cell>
          <cell r="M118" t="str">
            <v>-</v>
          </cell>
          <cell r="N118">
            <v>48</v>
          </cell>
          <cell r="O118">
            <v>5</v>
          </cell>
          <cell r="P118">
            <v>33</v>
          </cell>
          <cell r="Q118">
            <v>31.25</v>
          </cell>
          <cell r="R118">
            <v>46</v>
          </cell>
          <cell r="S118">
            <v>0</v>
          </cell>
          <cell r="T118">
            <v>25</v>
          </cell>
          <cell r="U118">
            <v>45.652173913043484</v>
          </cell>
          <cell r="V118">
            <v>75</v>
          </cell>
          <cell r="W118">
            <v>0</v>
          </cell>
          <cell r="X118">
            <v>48</v>
          </cell>
          <cell r="Y118">
            <v>36</v>
          </cell>
        </row>
        <row r="119">
          <cell r="B119">
            <v>1001</v>
          </cell>
          <cell r="C119" t="str">
            <v>Laurea DM509</v>
          </cell>
          <cell r="D119" t="str">
            <v>NO</v>
          </cell>
          <cell r="E119" t="str">
            <v>GESTIONE TECNICA ECONOMICA DEL TERRITORIO RURALE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1002</v>
          </cell>
          <cell r="C120" t="str">
            <v>Laurea DM509</v>
          </cell>
          <cell r="D120" t="str">
            <v>NO</v>
          </cell>
          <cell r="E120" t="str">
            <v>PRODUZIONI ANIMALI NEI SISTEMI AGRARI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1004</v>
          </cell>
          <cell r="C121" t="str">
            <v>Laurea DM509</v>
          </cell>
          <cell r="D121" t="str">
            <v>NO</v>
          </cell>
          <cell r="E121" t="str">
            <v>SCIENZE E TECNOLOGIE AGRARIE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1005</v>
          </cell>
          <cell r="C122" t="str">
            <v>Laurea DM509</v>
          </cell>
          <cell r="D122" t="str">
            <v>NO</v>
          </cell>
          <cell r="E122" t="str">
            <v>SCIENZE FORESTALI ED AMBIENTALI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8007</v>
          </cell>
          <cell r="C123" t="str">
            <v>Laurea magistrale DM270</v>
          </cell>
          <cell r="D123" t="str">
            <v>SI</v>
          </cell>
          <cell r="E123" t="str">
            <v>GESTIONE E SVILUPPO SOSTENIBILE DEI SISTEMI RURALI MEDITERRANEI (DM270)</v>
          </cell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 t="str">
            <v>-</v>
          </cell>
          <cell r="K123" t="str">
            <v>-</v>
          </cell>
          <cell r="L123" t="str">
            <v>-</v>
          </cell>
          <cell r="M123" t="str">
            <v>-</v>
          </cell>
          <cell r="N123">
            <v>21</v>
          </cell>
          <cell r="O123">
            <v>0</v>
          </cell>
          <cell r="P123">
            <v>19</v>
          </cell>
          <cell r="Q123">
            <v>9.523809523809524</v>
          </cell>
          <cell r="R123">
            <v>22</v>
          </cell>
          <cell r="S123">
            <v>0</v>
          </cell>
          <cell r="T123">
            <v>21</v>
          </cell>
          <cell r="U123">
            <v>4.545454545454541</v>
          </cell>
          <cell r="V123">
            <v>15</v>
          </cell>
          <cell r="W123">
            <v>0</v>
          </cell>
          <cell r="X123">
            <v>13</v>
          </cell>
          <cell r="Y123">
            <v>13.333333333333334</v>
          </cell>
        </row>
        <row r="124">
          <cell r="B124">
            <v>8006</v>
          </cell>
          <cell r="C124" t="str">
            <v>Laurea magistrale DM270</v>
          </cell>
          <cell r="D124" t="str">
            <v>NO</v>
          </cell>
          <cell r="E124" t="str">
            <v>SCIENZE E TECNOLOGIE DELLE PRODUZIONI ANIMALI (D.M.270/04)</v>
          </cell>
          <cell r="F124">
            <v>4</v>
          </cell>
          <cell r="G124">
            <v>0</v>
          </cell>
          <cell r="H124">
            <v>4</v>
          </cell>
          <cell r="I124">
            <v>0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  <cell r="R124" t="str">
            <v>-</v>
          </cell>
          <cell r="S124" t="str">
            <v>-</v>
          </cell>
          <cell r="T124" t="str">
            <v>-</v>
          </cell>
          <cell r="U124" t="str">
            <v>-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7004</v>
          </cell>
          <cell r="C125" t="str">
            <v>Laurea DM270</v>
          </cell>
          <cell r="D125" t="str">
            <v>NO</v>
          </cell>
          <cell r="E125" t="str">
            <v>BENI ENOGASTRONOMICI (D.M.270/04)</v>
          </cell>
          <cell r="F125" t="str">
            <v>-</v>
          </cell>
          <cell r="G125" t="str">
            <v>-</v>
          </cell>
          <cell r="H125" t="str">
            <v>-</v>
          </cell>
          <cell r="I125" t="str">
            <v>-</v>
          </cell>
          <cell r="J125">
            <v>76</v>
          </cell>
          <cell r="K125">
            <v>5</v>
          </cell>
          <cell r="L125">
            <v>37</v>
          </cell>
          <cell r="M125">
            <v>51.31578947368421</v>
          </cell>
          <cell r="N125" t="str">
            <v>-</v>
          </cell>
          <cell r="O125" t="str">
            <v>-</v>
          </cell>
          <cell r="P125" t="str">
            <v>-</v>
          </cell>
          <cell r="Q125" t="str">
            <v>-</v>
          </cell>
          <cell r="R125" t="str">
            <v>-</v>
          </cell>
          <cell r="S125" t="str">
            <v>-</v>
          </cell>
          <cell r="T125" t="str">
            <v>-</v>
          </cell>
          <cell r="U125" t="str">
            <v>-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7003</v>
          </cell>
          <cell r="C126" t="str">
            <v>Laurea DM270</v>
          </cell>
          <cell r="D126" t="str">
            <v>SI</v>
          </cell>
          <cell r="E126" t="str">
            <v>SCIENZE E TECNOLOGIE ALIMENTARI (D.M.270/04)</v>
          </cell>
          <cell r="F126">
            <v>172</v>
          </cell>
          <cell r="G126">
            <v>2</v>
          </cell>
          <cell r="H126">
            <v>115</v>
          </cell>
          <cell r="I126">
            <v>33.13953488372093</v>
          </cell>
          <cell r="J126">
            <v>238</v>
          </cell>
          <cell r="K126">
            <v>4</v>
          </cell>
          <cell r="L126">
            <v>115</v>
          </cell>
          <cell r="M126">
            <v>51.68067226890757</v>
          </cell>
          <cell r="N126">
            <v>385</v>
          </cell>
          <cell r="O126">
            <v>6</v>
          </cell>
          <cell r="P126">
            <v>173</v>
          </cell>
          <cell r="Q126">
            <v>55.064935064935064</v>
          </cell>
          <cell r="R126">
            <v>365</v>
          </cell>
          <cell r="S126">
            <v>3</v>
          </cell>
          <cell r="T126">
            <v>186</v>
          </cell>
          <cell r="U126">
            <v>49.04109589041096</v>
          </cell>
          <cell r="V126">
            <v>381</v>
          </cell>
          <cell r="W126">
            <v>0</v>
          </cell>
          <cell r="X126">
            <v>188</v>
          </cell>
          <cell r="Y126">
            <v>50.65616797900262</v>
          </cell>
        </row>
        <row r="127">
          <cell r="B127">
            <v>1003</v>
          </cell>
          <cell r="C127" t="str">
            <v>Laurea DM509</v>
          </cell>
          <cell r="D127" t="str">
            <v>NO</v>
          </cell>
          <cell r="E127" t="str">
            <v>PRODUZIONI VEGETALI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1007</v>
          </cell>
          <cell r="C128" t="str">
            <v>Laurea DM509</v>
          </cell>
          <cell r="D128" t="str">
            <v>NO</v>
          </cell>
          <cell r="E128" t="str">
            <v>TECNOLOGIE FITOSANITARIE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1006</v>
          </cell>
          <cell r="C129" t="str">
            <v>Laurea DM509</v>
          </cell>
          <cell r="D129" t="str">
            <v>NO</v>
          </cell>
          <cell r="E129" t="str">
            <v>TECNOLOGIE TRASFORMAZIONI E QUALITA' PRODOTTI AGRO-ALIMENTARI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8582</v>
          </cell>
          <cell r="C130" t="str">
            <v>Laurea magistrale DM270</v>
          </cell>
          <cell r="D130" t="str">
            <v>NO</v>
          </cell>
          <cell r="E130" t="str">
            <v>BIOTECNOLOGIE PER LA QUALITA' E LA SICUREZZA DELL' ALIMENTAZIONE UMANA (D.M.270/04)</v>
          </cell>
          <cell r="F130">
            <v>14</v>
          </cell>
          <cell r="G130">
            <v>1</v>
          </cell>
          <cell r="H130">
            <v>14</v>
          </cell>
          <cell r="I130">
            <v>0</v>
          </cell>
          <cell r="J130">
            <v>4</v>
          </cell>
          <cell r="K130">
            <v>0</v>
          </cell>
          <cell r="L130">
            <v>4</v>
          </cell>
          <cell r="M130">
            <v>0</v>
          </cell>
          <cell r="N130" t="str">
            <v>-</v>
          </cell>
          <cell r="O130" t="str">
            <v>-</v>
          </cell>
          <cell r="P130" t="str">
            <v>-</v>
          </cell>
          <cell r="Q130" t="str">
            <v>-</v>
          </cell>
          <cell r="R130" t="str">
            <v>-</v>
          </cell>
          <cell r="S130" t="str">
            <v>-</v>
          </cell>
          <cell r="T130" t="str">
            <v>-</v>
          </cell>
          <cell r="U130" t="str">
            <v>-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8585</v>
          </cell>
          <cell r="C131" t="str">
            <v>Laurea magistrale DM270</v>
          </cell>
          <cell r="D131" t="str">
            <v>SI</v>
          </cell>
          <cell r="E131" t="str">
            <v>BIOTECNOLOGIE PER LA QUALITA' E LA SICUREZZA DELL'ALIMENTAZIONE (D.M.270/04)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>
            <v>8</v>
          </cell>
          <cell r="O131">
            <v>0</v>
          </cell>
          <cell r="P131">
            <v>8</v>
          </cell>
          <cell r="Q131">
            <v>0</v>
          </cell>
          <cell r="R131">
            <v>11</v>
          </cell>
          <cell r="S131">
            <v>0</v>
          </cell>
          <cell r="T131">
            <v>10</v>
          </cell>
          <cell r="U131">
            <v>9.090909090909093</v>
          </cell>
          <cell r="V131">
            <v>4</v>
          </cell>
          <cell r="W131">
            <v>0</v>
          </cell>
          <cell r="X131">
            <v>4</v>
          </cell>
          <cell r="Y131">
            <v>0</v>
          </cell>
        </row>
        <row r="132">
          <cell r="B132">
            <v>8001</v>
          </cell>
          <cell r="C132" t="str">
            <v>Laurea magistrale DM270</v>
          </cell>
          <cell r="D132" t="str">
            <v>NO</v>
          </cell>
          <cell r="E132" t="str">
            <v>COLTURE MEDITERRANEE (D.M.270/04)</v>
          </cell>
          <cell r="F132">
            <v>10</v>
          </cell>
          <cell r="G132">
            <v>0</v>
          </cell>
          <cell r="H132">
            <v>8</v>
          </cell>
          <cell r="I132">
            <v>20</v>
          </cell>
          <cell r="J132">
            <v>5</v>
          </cell>
          <cell r="K132">
            <v>0</v>
          </cell>
          <cell r="L132">
            <v>4</v>
          </cell>
          <cell r="M132">
            <v>20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 t="str">
            <v>-</v>
          </cell>
          <cell r="S132" t="str">
            <v>-</v>
          </cell>
          <cell r="T132" t="str">
            <v>-</v>
          </cell>
          <cell r="U132" t="str">
            <v>-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8002</v>
          </cell>
          <cell r="C133" t="str">
            <v>Laurea magistrale DM270</v>
          </cell>
          <cell r="D133" t="str">
            <v>SI</v>
          </cell>
          <cell r="E133" t="str">
            <v>MEDICINA DELLE PIANTE (D.M.270/04)</v>
          </cell>
          <cell r="F133">
            <v>16</v>
          </cell>
          <cell r="G133">
            <v>1</v>
          </cell>
          <cell r="H133">
            <v>15</v>
          </cell>
          <cell r="I133">
            <v>6.25</v>
          </cell>
          <cell r="J133">
            <v>15</v>
          </cell>
          <cell r="K133">
            <v>0</v>
          </cell>
          <cell r="L133">
            <v>11</v>
          </cell>
          <cell r="M133">
            <v>26.666666666666668</v>
          </cell>
          <cell r="N133">
            <v>19</v>
          </cell>
          <cell r="O133">
            <v>0</v>
          </cell>
          <cell r="P133">
            <v>18</v>
          </cell>
          <cell r="Q133">
            <v>5.263157894736842</v>
          </cell>
          <cell r="R133">
            <v>9</v>
          </cell>
          <cell r="S133">
            <v>0</v>
          </cell>
          <cell r="T133">
            <v>9</v>
          </cell>
          <cell r="U133">
            <v>0</v>
          </cell>
          <cell r="V133">
            <v>18</v>
          </cell>
          <cell r="W133">
            <v>0</v>
          </cell>
          <cell r="X133">
            <v>15</v>
          </cell>
          <cell r="Y133">
            <v>16.666666666666664</v>
          </cell>
        </row>
        <row r="134">
          <cell r="B134">
            <v>8004</v>
          </cell>
          <cell r="C134" t="str">
            <v>Laurea magistrale DM270</v>
          </cell>
          <cell r="D134" t="str">
            <v>SI</v>
          </cell>
          <cell r="E134" t="str">
            <v>SCIENZE E TECNOLOGIE ALIMENTARI (D.M.270/04)</v>
          </cell>
          <cell r="F134">
            <v>14</v>
          </cell>
          <cell r="G134">
            <v>0</v>
          </cell>
          <cell r="H134">
            <v>9</v>
          </cell>
          <cell r="I134">
            <v>35.714285714285715</v>
          </cell>
          <cell r="J134">
            <v>30</v>
          </cell>
          <cell r="K134">
            <v>0</v>
          </cell>
          <cell r="L134">
            <v>28</v>
          </cell>
          <cell r="M134">
            <v>6.666666666666667</v>
          </cell>
          <cell r="N134">
            <v>32</v>
          </cell>
          <cell r="O134">
            <v>1</v>
          </cell>
          <cell r="P134">
            <v>28</v>
          </cell>
          <cell r="Q134">
            <v>12.5</v>
          </cell>
          <cell r="R134">
            <v>41</v>
          </cell>
          <cell r="S134">
            <v>0</v>
          </cell>
          <cell r="T134">
            <v>39</v>
          </cell>
          <cell r="U134">
            <v>4.878048780487809</v>
          </cell>
          <cell r="V134">
            <v>55</v>
          </cell>
          <cell r="W134">
            <v>0</v>
          </cell>
          <cell r="X134">
            <v>48</v>
          </cell>
          <cell r="Y134">
            <v>12.727272727272727</v>
          </cell>
        </row>
        <row r="135">
          <cell r="B135">
            <v>5010</v>
          </cell>
          <cell r="C135" t="str">
            <v>Laurea specialistica DM509</v>
          </cell>
          <cell r="D135" t="str">
            <v>NO</v>
          </cell>
          <cell r="E135" t="str">
            <v>SCIENZE,TECNOLOGIE E GESTIONE DEL SISTEMA AGRO-ALIMENTARE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7312</v>
          </cell>
          <cell r="C136" t="str">
            <v>Laurea DM270</v>
          </cell>
          <cell r="D136" t="str">
            <v>SI</v>
          </cell>
          <cell r="E136" t="str">
            <v>SCIENZE DEI BENI CULTURALI (D.M.270/04)</v>
          </cell>
          <cell r="F136">
            <v>188</v>
          </cell>
          <cell r="G136">
            <v>5</v>
          </cell>
          <cell r="H136">
            <v>117</v>
          </cell>
          <cell r="I136">
            <v>37.765957446808514</v>
          </cell>
          <cell r="J136">
            <v>138</v>
          </cell>
          <cell r="K136">
            <v>8</v>
          </cell>
          <cell r="L136">
            <v>83</v>
          </cell>
          <cell r="M136">
            <v>39.85507246376812</v>
          </cell>
          <cell r="N136">
            <v>161</v>
          </cell>
          <cell r="O136">
            <v>4</v>
          </cell>
          <cell r="P136">
            <v>97</v>
          </cell>
          <cell r="Q136">
            <v>39.75155279503105</v>
          </cell>
          <cell r="R136">
            <v>160</v>
          </cell>
          <cell r="S136">
            <v>5</v>
          </cell>
          <cell r="T136">
            <v>116</v>
          </cell>
          <cell r="U136">
            <v>27.500000000000004</v>
          </cell>
          <cell r="V136">
            <v>153</v>
          </cell>
          <cell r="W136">
            <v>1</v>
          </cell>
          <cell r="X136">
            <v>106</v>
          </cell>
          <cell r="Y136">
            <v>30.718954248366014</v>
          </cell>
        </row>
        <row r="137">
          <cell r="B137">
            <v>8392</v>
          </cell>
          <cell r="C137" t="str">
            <v>Laurea DM270</v>
          </cell>
          <cell r="D137" t="str">
            <v>NO</v>
          </cell>
          <cell r="E137" t="str">
            <v>SCIENZE DEI BENI CULTURALI PER IL TURISMO (D.M. 270/04)</v>
          </cell>
          <cell r="F137" t="str">
            <v>-</v>
          </cell>
          <cell r="G137" t="str">
            <v>-</v>
          </cell>
          <cell r="H137" t="str">
            <v>-</v>
          </cell>
          <cell r="I137" t="str">
            <v>-</v>
          </cell>
          <cell r="J137">
            <v>44</v>
          </cell>
          <cell r="K137">
            <v>2</v>
          </cell>
          <cell r="L137">
            <v>24</v>
          </cell>
          <cell r="M137">
            <v>45.45454545454545</v>
          </cell>
          <cell r="N137">
            <v>46</v>
          </cell>
          <cell r="O137">
            <v>1</v>
          </cell>
          <cell r="P137">
            <v>29</v>
          </cell>
          <cell r="Q137">
            <v>36.95652173913043</v>
          </cell>
          <cell r="R137">
            <v>52</v>
          </cell>
          <cell r="S137">
            <v>0</v>
          </cell>
          <cell r="T137">
            <v>32</v>
          </cell>
          <cell r="U137">
            <v>38.46153846153846</v>
          </cell>
          <cell r="V137">
            <v>44</v>
          </cell>
          <cell r="W137">
            <v>1</v>
          </cell>
          <cell r="X137">
            <v>33</v>
          </cell>
          <cell r="Y137">
            <v>25</v>
          </cell>
        </row>
        <row r="138">
          <cell r="B138">
            <v>7372</v>
          </cell>
          <cell r="C138" t="str">
            <v>Laurea DM270</v>
          </cell>
          <cell r="D138" t="str">
            <v>NO</v>
          </cell>
          <cell r="E138" t="str">
            <v>SCIENZE DEI BENI CULTURALI PER IL TURISMO E L'AMBIENTE (D.M.270/04) - TARANTO</v>
          </cell>
          <cell r="F138">
            <v>47</v>
          </cell>
          <cell r="G138">
            <v>1</v>
          </cell>
          <cell r="H138">
            <v>29</v>
          </cell>
          <cell r="I138">
            <v>38.297872340425535</v>
          </cell>
          <cell r="J138" t="str">
            <v>-</v>
          </cell>
          <cell r="K138" t="str">
            <v>-</v>
          </cell>
          <cell r="L138" t="str">
            <v>-</v>
          </cell>
          <cell r="M138" t="str">
            <v>-</v>
          </cell>
          <cell r="N138" t="str">
            <v>-</v>
          </cell>
          <cell r="O138" t="str">
            <v>-</v>
          </cell>
          <cell r="P138" t="str">
            <v>-</v>
          </cell>
          <cell r="Q138" t="str">
            <v>-</v>
          </cell>
          <cell r="R138" t="str">
            <v>-</v>
          </cell>
          <cell r="S138" t="str">
            <v>-</v>
          </cell>
          <cell r="T138" t="str">
            <v>-</v>
          </cell>
          <cell r="U138" t="str">
            <v>-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1023</v>
          </cell>
          <cell r="C139" t="str">
            <v>Laurea DM509</v>
          </cell>
          <cell r="D139" t="str">
            <v>NO</v>
          </cell>
          <cell r="E139" t="str">
            <v>SCIENZE DEI BENI CULTURALI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1087</v>
          </cell>
          <cell r="C140" t="str">
            <v>Laurea DM509</v>
          </cell>
          <cell r="D140" t="str">
            <v>NO</v>
          </cell>
          <cell r="E140" t="str">
            <v>SCIENZE DEI BENI CULTURALI PER IL TURISMO E L'AMBIENTE (TARANTO)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8312</v>
          </cell>
          <cell r="C141" t="str">
            <v>Laurea magistrale DM270</v>
          </cell>
          <cell r="D141" t="str">
            <v>SI</v>
          </cell>
          <cell r="E141" t="str">
            <v>ARCHEOLOGIA (D.M.270/04)</v>
          </cell>
          <cell r="F141">
            <v>29</v>
          </cell>
          <cell r="G141">
            <v>0</v>
          </cell>
          <cell r="H141">
            <v>26</v>
          </cell>
          <cell r="I141">
            <v>10.344827586206897</v>
          </cell>
          <cell r="J141">
            <v>30</v>
          </cell>
          <cell r="K141">
            <v>1</v>
          </cell>
          <cell r="L141">
            <v>25</v>
          </cell>
          <cell r="M141">
            <v>16.666666666666664</v>
          </cell>
          <cell r="N141">
            <v>11</v>
          </cell>
          <cell r="O141">
            <v>0</v>
          </cell>
          <cell r="P141">
            <v>9</v>
          </cell>
          <cell r="Q141">
            <v>18.181818181818183</v>
          </cell>
          <cell r="R141">
            <v>15</v>
          </cell>
          <cell r="S141">
            <v>0</v>
          </cell>
          <cell r="T141">
            <v>14</v>
          </cell>
          <cell r="U141">
            <v>6.666666666666665</v>
          </cell>
          <cell r="V141">
            <v>20</v>
          </cell>
          <cell r="W141">
            <v>1</v>
          </cell>
          <cell r="X141">
            <v>17</v>
          </cell>
          <cell r="Y141">
            <v>15</v>
          </cell>
        </row>
        <row r="142">
          <cell r="B142">
            <v>8315</v>
          </cell>
          <cell r="C142" t="str">
            <v>Laurea magistrale DM270</v>
          </cell>
          <cell r="D142" t="str">
            <v>SI</v>
          </cell>
          <cell r="E142" t="str">
            <v>FILOLOGIA, LETTERATURE E STORIA DELL' ANTICHITA' (D.M.270/04)</v>
          </cell>
          <cell r="F142">
            <v>36</v>
          </cell>
          <cell r="G142">
            <v>0</v>
          </cell>
          <cell r="H142">
            <v>33</v>
          </cell>
          <cell r="I142">
            <v>8.333333333333332</v>
          </cell>
          <cell r="J142">
            <v>40</v>
          </cell>
          <cell r="K142">
            <v>0</v>
          </cell>
          <cell r="L142">
            <v>38</v>
          </cell>
          <cell r="M142">
            <v>5</v>
          </cell>
          <cell r="N142">
            <v>33</v>
          </cell>
          <cell r="O142">
            <v>0</v>
          </cell>
          <cell r="P142">
            <v>26</v>
          </cell>
          <cell r="Q142">
            <v>21.21212121212121</v>
          </cell>
          <cell r="R142">
            <v>41</v>
          </cell>
          <cell r="S142">
            <v>0</v>
          </cell>
          <cell r="T142">
            <v>36</v>
          </cell>
          <cell r="U142">
            <v>12.195121951219512</v>
          </cell>
          <cell r="V142">
            <v>20</v>
          </cell>
          <cell r="W142">
            <v>0</v>
          </cell>
          <cell r="X142">
            <v>20</v>
          </cell>
          <cell r="Y142">
            <v>0</v>
          </cell>
        </row>
        <row r="143">
          <cell r="B143">
            <v>7624</v>
          </cell>
          <cell r="C143" t="str">
            <v>Laurea DM270</v>
          </cell>
          <cell r="D143" t="str">
            <v>SI</v>
          </cell>
          <cell r="E143" t="str">
            <v>SCIENZE DELLA COMUNICAZIONE (D.M.270/04)</v>
          </cell>
          <cell r="F143">
            <v>218</v>
          </cell>
          <cell r="G143">
            <v>1</v>
          </cell>
          <cell r="H143">
            <v>138</v>
          </cell>
          <cell r="I143">
            <v>36.69724770642202</v>
          </cell>
          <cell r="J143">
            <v>334</v>
          </cell>
          <cell r="K143">
            <v>0</v>
          </cell>
          <cell r="L143">
            <v>197</v>
          </cell>
          <cell r="M143">
            <v>41.01796407185629</v>
          </cell>
          <cell r="N143">
            <v>208</v>
          </cell>
          <cell r="O143">
            <v>0</v>
          </cell>
          <cell r="P143">
            <v>141</v>
          </cell>
          <cell r="Q143">
            <v>32.21153846153847</v>
          </cell>
          <cell r="R143">
            <v>220</v>
          </cell>
          <cell r="S143">
            <v>2</v>
          </cell>
          <cell r="T143">
            <v>158</v>
          </cell>
          <cell r="U143">
            <v>28.181818181818187</v>
          </cell>
          <cell r="V143">
            <v>180</v>
          </cell>
          <cell r="W143">
            <v>1</v>
          </cell>
          <cell r="X143">
            <v>128</v>
          </cell>
          <cell r="Y143">
            <v>28.888888888888886</v>
          </cell>
        </row>
        <row r="144">
          <cell r="B144">
            <v>7626</v>
          </cell>
          <cell r="C144" t="str">
            <v>Laurea DM270</v>
          </cell>
          <cell r="D144" t="str">
            <v>NO</v>
          </cell>
          <cell r="E144" t="str">
            <v>SCIENZE DELLA COMUNICAZIONE E DELL'ANIMAZIONE SOCIO-CULTURALE (D.M. 270/04)</v>
          </cell>
          <cell r="F144" t="str">
            <v>-</v>
          </cell>
          <cell r="G144" t="str">
            <v>-</v>
          </cell>
          <cell r="H144" t="str">
            <v>-</v>
          </cell>
          <cell r="I144" t="str">
            <v>-</v>
          </cell>
          <cell r="J144" t="str">
            <v>-</v>
          </cell>
          <cell r="K144" t="str">
            <v>-</v>
          </cell>
          <cell r="L144" t="str">
            <v>-</v>
          </cell>
          <cell r="M144" t="str">
            <v>-</v>
          </cell>
          <cell r="N144">
            <v>213</v>
          </cell>
          <cell r="O144">
            <v>9</v>
          </cell>
          <cell r="P144">
            <v>109</v>
          </cell>
          <cell r="Q144">
            <v>48.82629107981221</v>
          </cell>
          <cell r="R144">
            <v>183</v>
          </cell>
          <cell r="S144">
            <v>4</v>
          </cell>
          <cell r="T144">
            <v>100</v>
          </cell>
          <cell r="U144">
            <v>45.355191256830594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7703</v>
          </cell>
          <cell r="C145" t="str">
            <v>Laurea DM270</v>
          </cell>
          <cell r="D145" t="str">
            <v>NO</v>
          </cell>
          <cell r="E145" t="str">
            <v>SCIENZE DELLA COMUNICAZIONE NELLE ORGANIZZAZIONI (D.M.270/04) - TARANTO</v>
          </cell>
          <cell r="F145">
            <v>71</v>
          </cell>
          <cell r="G145">
            <v>1</v>
          </cell>
          <cell r="H145">
            <v>47</v>
          </cell>
          <cell r="I145">
            <v>33.80281690140845</v>
          </cell>
          <cell r="J145">
            <v>78</v>
          </cell>
          <cell r="K145">
            <v>0</v>
          </cell>
          <cell r="L145">
            <v>37</v>
          </cell>
          <cell r="M145">
            <v>52.56410256410257</v>
          </cell>
          <cell r="N145" t="str">
            <v>-</v>
          </cell>
          <cell r="O145" t="str">
            <v>-</v>
          </cell>
          <cell r="P145" t="str">
            <v>-</v>
          </cell>
          <cell r="Q145" t="str">
            <v>-</v>
          </cell>
          <cell r="R145" t="str">
            <v>-</v>
          </cell>
          <cell r="S145" t="str">
            <v>-</v>
          </cell>
          <cell r="T145" t="str">
            <v>-</v>
          </cell>
          <cell r="U145" t="str">
            <v>-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7623</v>
          </cell>
          <cell r="C146" t="str">
            <v>Laurea DM270</v>
          </cell>
          <cell r="D146" t="str">
            <v>NO</v>
          </cell>
          <cell r="E146" t="str">
            <v>SCIENZE DELLA FORMAZIONE (D.M.270/04)</v>
          </cell>
          <cell r="F146">
            <v>188</v>
          </cell>
          <cell r="G146">
            <v>0</v>
          </cell>
          <cell r="H146">
            <v>121</v>
          </cell>
          <cell r="I146">
            <v>35.638297872340424</v>
          </cell>
          <cell r="J146">
            <v>244</v>
          </cell>
          <cell r="K146">
            <v>0</v>
          </cell>
          <cell r="L146">
            <v>127</v>
          </cell>
          <cell r="M146">
            <v>47.950819672131146</v>
          </cell>
          <cell r="N146">
            <v>169</v>
          </cell>
          <cell r="O146">
            <v>2</v>
          </cell>
          <cell r="P146">
            <v>99</v>
          </cell>
          <cell r="Q146">
            <v>41.42011834319527</v>
          </cell>
          <cell r="R146">
            <v>174</v>
          </cell>
          <cell r="S146">
            <v>1</v>
          </cell>
          <cell r="T146">
            <v>131</v>
          </cell>
          <cell r="U146">
            <v>24.712643678160916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7622</v>
          </cell>
          <cell r="C147" t="str">
            <v>Laurea DM270</v>
          </cell>
          <cell r="D147" t="str">
            <v>NO</v>
          </cell>
          <cell r="E147" t="str">
            <v>SCIENZE DELL'EDUCAZIONE (D.M.270/04)</v>
          </cell>
          <cell r="F147">
            <v>203</v>
          </cell>
          <cell r="G147">
            <v>0</v>
          </cell>
          <cell r="H147">
            <v>152</v>
          </cell>
          <cell r="I147">
            <v>25.12315270935961</v>
          </cell>
          <cell r="J147">
            <v>425</v>
          </cell>
          <cell r="K147">
            <v>0</v>
          </cell>
          <cell r="L147">
            <v>321</v>
          </cell>
          <cell r="M147">
            <v>24.47058823529412</v>
          </cell>
          <cell r="N147">
            <v>158</v>
          </cell>
          <cell r="O147">
            <v>3</v>
          </cell>
          <cell r="P147">
            <v>118</v>
          </cell>
          <cell r="Q147">
            <v>25.31645569620253</v>
          </cell>
          <cell r="R147">
            <v>180</v>
          </cell>
          <cell r="S147">
            <v>2</v>
          </cell>
          <cell r="T147">
            <v>134</v>
          </cell>
          <cell r="U147">
            <v>25.555555555555554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8966</v>
          </cell>
          <cell r="C148" t="str">
            <v>Laurea DM270</v>
          </cell>
          <cell r="D148" t="str">
            <v>SI</v>
          </cell>
          <cell r="E148" t="str">
            <v>SCIENZE DELL'EDUCAZIONE E DELLA FORMAZIONE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225</v>
          </cell>
          <cell r="W148">
            <v>0</v>
          </cell>
          <cell r="X148">
            <v>182</v>
          </cell>
          <cell r="Y148">
            <v>19.11111111111111</v>
          </cell>
        </row>
        <row r="149">
          <cell r="B149">
            <v>7702</v>
          </cell>
          <cell r="C149" t="str">
            <v>Laurea DM270</v>
          </cell>
          <cell r="D149" t="str">
            <v>NO</v>
          </cell>
          <cell r="E149" t="str">
            <v>SCIENZE DELL'EDUCAZIONE E DELL'ANIMAZIONE SOCIO CULTURALE (D.M.270/04)</v>
          </cell>
          <cell r="F149">
            <v>93</v>
          </cell>
          <cell r="G149">
            <v>0</v>
          </cell>
          <cell r="H149">
            <v>64</v>
          </cell>
          <cell r="I149">
            <v>31.182795698924732</v>
          </cell>
          <cell r="J149">
            <v>91</v>
          </cell>
          <cell r="K149">
            <v>0</v>
          </cell>
          <cell r="L149">
            <v>57</v>
          </cell>
          <cell r="M149">
            <v>37.362637362637365</v>
          </cell>
          <cell r="N149" t="str">
            <v>-</v>
          </cell>
          <cell r="O149" t="str">
            <v>-</v>
          </cell>
          <cell r="P149" t="str">
            <v>-</v>
          </cell>
          <cell r="Q149" t="str">
            <v>-</v>
          </cell>
          <cell r="R149" t="str">
            <v>-</v>
          </cell>
          <cell r="S149" t="str">
            <v>-</v>
          </cell>
          <cell r="T149" t="str">
            <v>-</v>
          </cell>
          <cell r="U149" t="str">
            <v>-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7625</v>
          </cell>
          <cell r="C150" t="str">
            <v>Laurea DM270</v>
          </cell>
          <cell r="D150" t="str">
            <v>SI</v>
          </cell>
          <cell r="E150" t="str">
            <v>SCIENZE E TECNICHE PSICOLOGICHE (D.M.270/04)</v>
          </cell>
          <cell r="F150">
            <v>248</v>
          </cell>
          <cell r="G150">
            <v>0</v>
          </cell>
          <cell r="H150">
            <v>209</v>
          </cell>
          <cell r="I150">
            <v>15.725806451612904</v>
          </cell>
          <cell r="J150">
            <v>242</v>
          </cell>
          <cell r="K150">
            <v>0</v>
          </cell>
          <cell r="L150">
            <v>202</v>
          </cell>
          <cell r="M150">
            <v>16.528925619834713</v>
          </cell>
          <cell r="N150">
            <v>237</v>
          </cell>
          <cell r="O150">
            <v>0</v>
          </cell>
          <cell r="P150">
            <v>203</v>
          </cell>
          <cell r="Q150">
            <v>14.345991561181433</v>
          </cell>
          <cell r="R150">
            <v>232</v>
          </cell>
          <cell r="S150">
            <v>1</v>
          </cell>
          <cell r="T150">
            <v>198</v>
          </cell>
          <cell r="U150">
            <v>14.655172413793105</v>
          </cell>
          <cell r="V150">
            <v>233</v>
          </cell>
          <cell r="W150">
            <v>0</v>
          </cell>
          <cell r="X150">
            <v>194</v>
          </cell>
          <cell r="Y150">
            <v>16.738197424892704</v>
          </cell>
        </row>
        <row r="151">
          <cell r="B151">
            <v>1089</v>
          </cell>
          <cell r="C151" t="str">
            <v>Laurea DM509</v>
          </cell>
          <cell r="D151" t="str">
            <v>NO</v>
          </cell>
          <cell r="E151" t="str">
            <v>EDUC.PROF.LE NEL CAMPO DEL DISAGIO MINORILE, DEVIANZA E MARGINALITA'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1108</v>
          </cell>
          <cell r="C152" t="str">
            <v>Laurea DM509</v>
          </cell>
          <cell r="D152" t="str">
            <v>NO</v>
          </cell>
          <cell r="E152" t="str">
            <v>EDUC.PROF.NEL CAMPO DEL DIS.MINORILE,DEVIANZA E MARG. (TARANTO)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1043</v>
          </cell>
          <cell r="C153" t="str">
            <v>Laurea DM509</v>
          </cell>
          <cell r="D153" t="str">
            <v>NO</v>
          </cell>
          <cell r="E153" t="str">
            <v>SCIENZE DELLA COMUNICAZIONE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1090</v>
          </cell>
          <cell r="C154" t="str">
            <v>Laurea DM509</v>
          </cell>
          <cell r="D154" t="str">
            <v>NO</v>
          </cell>
          <cell r="E154" t="str">
            <v>SCIENZE DELLA COMUNICAZIONE (TARANTO)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1044</v>
          </cell>
          <cell r="C155" t="str">
            <v>Laurea DM509</v>
          </cell>
          <cell r="D155" t="str">
            <v>NO</v>
          </cell>
          <cell r="E155" t="str">
            <v>SCIENZE DELL'EDUCAZIONE E DELLA FORMAZIONE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1045</v>
          </cell>
          <cell r="C156" t="str">
            <v>Laurea DM509</v>
          </cell>
          <cell r="D156" t="str">
            <v>NO</v>
          </cell>
          <cell r="E156" t="str">
            <v>SCIENZE E TECNICHE PSICOLOGICHE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1109</v>
          </cell>
          <cell r="C157" t="str">
            <v>Laurea DM509</v>
          </cell>
          <cell r="D157" t="str">
            <v>NO</v>
          </cell>
          <cell r="E157" t="str">
            <v>SCIENZE E TECNOLOGIE DELLA MODA</v>
          </cell>
          <cell r="F157">
            <v>92</v>
          </cell>
          <cell r="G157">
            <v>0</v>
          </cell>
          <cell r="H157">
            <v>62</v>
          </cell>
          <cell r="I157">
            <v>32.608695652173914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  <cell r="O157" t="str">
            <v>-</v>
          </cell>
          <cell r="P157" t="str">
            <v>-</v>
          </cell>
          <cell r="Q157" t="str">
            <v>-</v>
          </cell>
          <cell r="R157" t="str">
            <v>-</v>
          </cell>
          <cell r="S157" t="str">
            <v>-</v>
          </cell>
          <cell r="T157" t="str">
            <v>-</v>
          </cell>
          <cell r="U157" t="str">
            <v>-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1110</v>
          </cell>
          <cell r="C158" t="str">
            <v>Laurea DM509</v>
          </cell>
          <cell r="D158" t="str">
            <v>NO</v>
          </cell>
          <cell r="E158" t="str">
            <v>SCIENZE E TECNOLOGIE DELLA MODA (TARANTO)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8606</v>
          </cell>
          <cell r="C159" t="str">
            <v>Laurea magistrale ciclo unico 5 anni DM270</v>
          </cell>
          <cell r="D159" t="str">
            <v>SI</v>
          </cell>
          <cell r="E159" t="str">
            <v>SCIENZE DELLA FORMAZIONE PRIMARIA (D.M.270/04)</v>
          </cell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  <cell r="J159" t="str">
            <v>-</v>
          </cell>
          <cell r="K159" t="str">
            <v>-</v>
          </cell>
          <cell r="L159" t="str">
            <v>-</v>
          </cell>
          <cell r="M159" t="str">
            <v>-</v>
          </cell>
          <cell r="N159">
            <v>84</v>
          </cell>
          <cell r="O159">
            <v>0</v>
          </cell>
          <cell r="P159">
            <v>62</v>
          </cell>
          <cell r="Q159">
            <v>26.190476190476193</v>
          </cell>
          <cell r="R159">
            <v>73</v>
          </cell>
          <cell r="S159">
            <v>0</v>
          </cell>
          <cell r="T159">
            <v>61</v>
          </cell>
          <cell r="U159">
            <v>16.43835616438356</v>
          </cell>
          <cell r="V159">
            <v>72</v>
          </cell>
          <cell r="W159">
            <v>0</v>
          </cell>
          <cell r="X159">
            <v>56</v>
          </cell>
          <cell r="Y159">
            <v>22.22222222222222</v>
          </cell>
        </row>
        <row r="160">
          <cell r="B160">
            <v>8605</v>
          </cell>
          <cell r="C160" t="str">
            <v>Laurea magistrale DM270</v>
          </cell>
          <cell r="D160" t="str">
            <v>NO</v>
          </cell>
          <cell r="E160" t="str">
            <v>CONSULENTE PER I SERVIZI ALLA PERSONA E ALLE IMPRESE (D.M.270/04)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>
            <v>87</v>
          </cell>
          <cell r="K160">
            <v>0</v>
          </cell>
          <cell r="L160">
            <v>73</v>
          </cell>
          <cell r="M160">
            <v>16.091954022988507</v>
          </cell>
          <cell r="N160">
            <v>69</v>
          </cell>
          <cell r="O160">
            <v>1</v>
          </cell>
          <cell r="P160">
            <v>51</v>
          </cell>
          <cell r="Q160">
            <v>26.08695652173913</v>
          </cell>
          <cell r="R160">
            <v>85</v>
          </cell>
          <cell r="S160">
            <v>2</v>
          </cell>
          <cell r="T160">
            <v>66</v>
          </cell>
          <cell r="U160">
            <v>22.352941176470587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8014</v>
          </cell>
          <cell r="C161" t="str">
            <v>Laurea magistrale DM270</v>
          </cell>
          <cell r="D161" t="str">
            <v>SI</v>
          </cell>
          <cell r="E161" t="str">
            <v>FORMAZIONE E GESTIONE DELLE RISORSE UMANE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83</v>
          </cell>
          <cell r="W161">
            <v>0</v>
          </cell>
          <cell r="X161">
            <v>71</v>
          </cell>
          <cell r="Y161">
            <v>14.457831325301203</v>
          </cell>
        </row>
        <row r="162">
          <cell r="B162">
            <v>8602</v>
          </cell>
          <cell r="C162" t="str">
            <v>Laurea magistrale DM270</v>
          </cell>
          <cell r="D162" t="str">
            <v>NO</v>
          </cell>
          <cell r="E162" t="str">
            <v>INFORMAZIONE E SISTEMI EDITORIALI (D.M.270/04)</v>
          </cell>
          <cell r="F162">
            <v>49</v>
          </cell>
          <cell r="G162">
            <v>0</v>
          </cell>
          <cell r="H162">
            <v>40</v>
          </cell>
          <cell r="I162">
            <v>18.367346938775512</v>
          </cell>
          <cell r="J162">
            <v>83</v>
          </cell>
          <cell r="K162">
            <v>0</v>
          </cell>
          <cell r="L162">
            <v>64</v>
          </cell>
          <cell r="M162">
            <v>22.89156626506024</v>
          </cell>
          <cell r="N162" t="str">
            <v>-</v>
          </cell>
          <cell r="O162" t="str">
            <v>-</v>
          </cell>
          <cell r="P162" t="str">
            <v>-</v>
          </cell>
          <cell r="Q162" t="str">
            <v>-</v>
          </cell>
          <cell r="R162" t="str">
            <v>-</v>
          </cell>
          <cell r="S162" t="str">
            <v>-</v>
          </cell>
          <cell r="T162" t="str">
            <v>-</v>
          </cell>
          <cell r="U162" t="str">
            <v>-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8608</v>
          </cell>
          <cell r="C163" t="str">
            <v>Laurea magistrale DM270</v>
          </cell>
          <cell r="D163" t="str">
            <v>NO</v>
          </cell>
          <cell r="E163" t="str">
            <v>PROGETTAZIONE E GESTIONE FORMATIVA NELL'ERA DIGITALE (D.M. 270/04)</v>
          </cell>
          <cell r="F163" t="str">
            <v>-</v>
          </cell>
          <cell r="G163" t="str">
            <v>-</v>
          </cell>
          <cell r="H163" t="str">
            <v>-</v>
          </cell>
          <cell r="I163" t="str">
            <v>-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>
            <v>22</v>
          </cell>
          <cell r="O163">
            <v>0</v>
          </cell>
          <cell r="P163">
            <v>17</v>
          </cell>
          <cell r="Q163">
            <v>22.727272727272727</v>
          </cell>
          <cell r="R163" t="str">
            <v>-</v>
          </cell>
          <cell r="S163" t="str">
            <v>-</v>
          </cell>
          <cell r="T163" t="str">
            <v>-</v>
          </cell>
          <cell r="U163" t="str">
            <v>-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8603</v>
          </cell>
          <cell r="C164" t="str">
            <v>Laurea magistrale DM270</v>
          </cell>
          <cell r="D164" t="str">
            <v>SI</v>
          </cell>
          <cell r="E164" t="str">
            <v>PSICOLOGIA CLINICA (D.M.270/04)</v>
          </cell>
          <cell r="F164">
            <v>118</v>
          </cell>
          <cell r="G164">
            <v>0</v>
          </cell>
          <cell r="H164">
            <v>117</v>
          </cell>
          <cell r="I164">
            <v>0.847457627118644</v>
          </cell>
          <cell r="J164">
            <v>120</v>
          </cell>
          <cell r="K164">
            <v>0</v>
          </cell>
          <cell r="L164">
            <v>117</v>
          </cell>
          <cell r="M164">
            <v>2.5</v>
          </cell>
          <cell r="N164">
            <v>118</v>
          </cell>
          <cell r="O164">
            <v>3</v>
          </cell>
          <cell r="P164">
            <v>114</v>
          </cell>
          <cell r="Q164">
            <v>3.389830508474576</v>
          </cell>
          <cell r="R164">
            <v>119</v>
          </cell>
          <cell r="S164">
            <v>1</v>
          </cell>
          <cell r="T164">
            <v>113</v>
          </cell>
          <cell r="U164">
            <v>5.042016806722693</v>
          </cell>
          <cell r="V164">
            <v>117</v>
          </cell>
          <cell r="W164">
            <v>0</v>
          </cell>
          <cell r="X164">
            <v>112</v>
          </cell>
          <cell r="Y164">
            <v>4.273504273504273</v>
          </cell>
        </row>
        <row r="165">
          <cell r="B165">
            <v>8601</v>
          </cell>
          <cell r="C165" t="str">
            <v>Laurea magistrale DM270</v>
          </cell>
          <cell r="D165" t="str">
            <v>NO</v>
          </cell>
          <cell r="E165" t="str">
            <v>SCIENZE DELL'EDUCAZIONE DEGLI ADULTI E DELLA FORMAZIONE CONTINUA (D.M.270/04)</v>
          </cell>
          <cell r="F165">
            <v>88</v>
          </cell>
          <cell r="G165">
            <v>0</v>
          </cell>
          <cell r="H165">
            <v>72</v>
          </cell>
          <cell r="I165">
            <v>18.181818181818183</v>
          </cell>
          <cell r="J165">
            <v>86</v>
          </cell>
          <cell r="K165">
            <v>0</v>
          </cell>
          <cell r="L165">
            <v>55</v>
          </cell>
          <cell r="M165">
            <v>36.04651162790697</v>
          </cell>
          <cell r="N165">
            <v>63</v>
          </cell>
          <cell r="O165">
            <v>1</v>
          </cell>
          <cell r="P165">
            <v>50</v>
          </cell>
          <cell r="Q165">
            <v>20.634920634920633</v>
          </cell>
          <cell r="R165">
            <v>54</v>
          </cell>
          <cell r="S165">
            <v>1</v>
          </cell>
          <cell r="T165">
            <v>43</v>
          </cell>
          <cell r="U165">
            <v>20.370370370370374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8607</v>
          </cell>
          <cell r="C166" t="str">
            <v>Laurea magistrale DM270</v>
          </cell>
          <cell r="D166" t="str">
            <v>SI</v>
          </cell>
          <cell r="E166" t="str">
            <v>SCIENZE DELL'INFORMAZIONE EDITORIALE, PUBBLICA E SOCIALE (D.M.270/04)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>
            <v>74</v>
          </cell>
          <cell r="O166">
            <v>1</v>
          </cell>
          <cell r="P166">
            <v>55</v>
          </cell>
          <cell r="Q166">
            <v>25.675675675675674</v>
          </cell>
          <cell r="R166">
            <v>86</v>
          </cell>
          <cell r="S166">
            <v>0</v>
          </cell>
          <cell r="T166">
            <v>66</v>
          </cell>
          <cell r="U166">
            <v>23.25581395348837</v>
          </cell>
          <cell r="V166">
            <v>80</v>
          </cell>
          <cell r="W166">
            <v>0</v>
          </cell>
          <cell r="X166">
            <v>65</v>
          </cell>
          <cell r="Y166">
            <v>18.75</v>
          </cell>
        </row>
        <row r="167">
          <cell r="B167">
            <v>8604</v>
          </cell>
          <cell r="C167" t="str">
            <v>Laurea magistrale DM270</v>
          </cell>
          <cell r="D167" t="str">
            <v>SI</v>
          </cell>
          <cell r="E167" t="str">
            <v>SCIENZE PEDAGOGICHE (D.M.270/04)</v>
          </cell>
          <cell r="F167" t="str">
            <v>-</v>
          </cell>
          <cell r="G167" t="str">
            <v>-</v>
          </cell>
          <cell r="H167" t="str">
            <v>-</v>
          </cell>
          <cell r="I167" t="str">
            <v>-</v>
          </cell>
          <cell r="J167">
            <v>102</v>
          </cell>
          <cell r="K167">
            <v>0</v>
          </cell>
          <cell r="L167">
            <v>87</v>
          </cell>
          <cell r="M167">
            <v>14.705882352941178</v>
          </cell>
          <cell r="N167">
            <v>97</v>
          </cell>
          <cell r="O167">
            <v>2</v>
          </cell>
          <cell r="P167">
            <v>71</v>
          </cell>
          <cell r="Q167">
            <v>26.804123711340207</v>
          </cell>
          <cell r="R167">
            <v>99</v>
          </cell>
          <cell r="S167">
            <v>0</v>
          </cell>
          <cell r="T167">
            <v>79</v>
          </cell>
          <cell r="U167">
            <v>20.2020202020202</v>
          </cell>
          <cell r="V167">
            <v>98</v>
          </cell>
          <cell r="W167">
            <v>0</v>
          </cell>
          <cell r="X167">
            <v>77</v>
          </cell>
          <cell r="Y167">
            <v>21.428571428571427</v>
          </cell>
        </row>
        <row r="168">
          <cell r="B168">
            <v>5042</v>
          </cell>
          <cell r="C168" t="str">
            <v>Laurea specialistica DM509</v>
          </cell>
          <cell r="D168" t="str">
            <v>NO</v>
          </cell>
          <cell r="E168" t="str">
            <v>COMUNICAZIONE E MULTIMEDIALITA'</v>
          </cell>
          <cell r="F168">
            <v>37</v>
          </cell>
          <cell r="G168">
            <v>0</v>
          </cell>
          <cell r="H168">
            <v>33</v>
          </cell>
          <cell r="I168">
            <v>10.81081081081081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 t="str">
            <v>-</v>
          </cell>
          <cell r="S168" t="str">
            <v>-</v>
          </cell>
          <cell r="T168" t="str">
            <v>-</v>
          </cell>
          <cell r="U168" t="str">
            <v>-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5037</v>
          </cell>
          <cell r="C169" t="str">
            <v>Laurea specialistica DM509</v>
          </cell>
          <cell r="D169" t="str">
            <v>NO</v>
          </cell>
          <cell r="E169" t="str">
            <v>PROGRAMMAZIONE E GESTIONE DEI SERVIZI EDUCATIVI E FORMATIVI</v>
          </cell>
          <cell r="F169">
            <v>88</v>
          </cell>
          <cell r="G169">
            <v>0</v>
          </cell>
          <cell r="H169">
            <v>68</v>
          </cell>
          <cell r="I169">
            <v>22.727272727272727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-</v>
          </cell>
          <cell r="Q169" t="str">
            <v>-</v>
          </cell>
          <cell r="R169" t="str">
            <v>-</v>
          </cell>
          <cell r="S169" t="str">
            <v>-</v>
          </cell>
          <cell r="T169" t="str">
            <v>-</v>
          </cell>
          <cell r="U169" t="str">
            <v>-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5039</v>
          </cell>
          <cell r="C170" t="str">
            <v>Laurea specialistica DM509</v>
          </cell>
          <cell r="D170" t="str">
            <v>NO</v>
          </cell>
          <cell r="E170" t="str">
            <v>PSICOLOGIA CLINICA DELLO SVILUPPO E DELLE RELAZIONI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5038</v>
          </cell>
          <cell r="C171" t="str">
            <v>Laurea specialistica DM509</v>
          </cell>
          <cell r="D171" t="str">
            <v>NO</v>
          </cell>
          <cell r="E171" t="str">
            <v>PSICOLOGIA DELL'ORGANIZZAZIONE E DELLA COMUNICAZIONE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5058</v>
          </cell>
          <cell r="C172" t="str">
            <v>Laurea specialistica DM509</v>
          </cell>
          <cell r="D172" t="str">
            <v>NO</v>
          </cell>
          <cell r="E172" t="str">
            <v>SCIENZE DELL'EDUCAZIONE DEGLI ADULTI E FORMAZIONE CONTINUA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5041</v>
          </cell>
          <cell r="C173" t="str">
            <v>Laurea specialistica DM509</v>
          </cell>
          <cell r="D173" t="str">
            <v>NO</v>
          </cell>
          <cell r="E173" t="str">
            <v>SCIENZE PEDAGOGICHE</v>
          </cell>
          <cell r="F173">
            <v>95</v>
          </cell>
          <cell r="G173">
            <v>0</v>
          </cell>
          <cell r="H173">
            <v>79</v>
          </cell>
          <cell r="I173">
            <v>16.842105263157894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  <cell r="P173" t="str">
            <v>-</v>
          </cell>
          <cell r="Q173" t="str">
            <v>-</v>
          </cell>
          <cell r="R173" t="str">
            <v>-</v>
          </cell>
          <cell r="S173" t="str">
            <v>-</v>
          </cell>
          <cell r="T173" t="str">
            <v>-</v>
          </cell>
          <cell r="U173" t="str">
            <v>-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7753</v>
          </cell>
          <cell r="C174" t="str">
            <v>Laurea DM270</v>
          </cell>
          <cell r="D174" t="str">
            <v>NO</v>
          </cell>
          <cell r="E174" t="str">
            <v>SCIENZE E TECNOLOGIE PER I BENI CULTURALI (D.M.270/04)</v>
          </cell>
          <cell r="F174">
            <v>14</v>
          </cell>
          <cell r="G174">
            <v>0</v>
          </cell>
          <cell r="H174">
            <v>9</v>
          </cell>
          <cell r="I174">
            <v>35.714285714285715</v>
          </cell>
          <cell r="J174">
            <v>16</v>
          </cell>
          <cell r="K174">
            <v>0</v>
          </cell>
          <cell r="L174">
            <v>12</v>
          </cell>
          <cell r="M174">
            <v>25</v>
          </cell>
          <cell r="N174">
            <v>20</v>
          </cell>
          <cell r="O174">
            <v>0</v>
          </cell>
          <cell r="P174">
            <v>6</v>
          </cell>
          <cell r="Q174">
            <v>70</v>
          </cell>
          <cell r="R174">
            <v>22</v>
          </cell>
          <cell r="S174">
            <v>1</v>
          </cell>
          <cell r="T174">
            <v>13</v>
          </cell>
          <cell r="U174">
            <v>40.90909090909091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7751</v>
          </cell>
          <cell r="C175" t="str">
            <v>Laurea DM270</v>
          </cell>
          <cell r="D175" t="str">
            <v>SI</v>
          </cell>
          <cell r="E175" t="str">
            <v>SCIENZE GEOLOGICHE (D.M.270/04)</v>
          </cell>
          <cell r="F175">
            <v>32</v>
          </cell>
          <cell r="G175">
            <v>1</v>
          </cell>
          <cell r="H175">
            <v>14</v>
          </cell>
          <cell r="I175">
            <v>56.25</v>
          </cell>
          <cell r="J175">
            <v>54</v>
          </cell>
          <cell r="K175">
            <v>5</v>
          </cell>
          <cell r="L175">
            <v>33</v>
          </cell>
          <cell r="M175">
            <v>38.88888888888889</v>
          </cell>
          <cell r="N175">
            <v>63</v>
          </cell>
          <cell r="O175">
            <v>0</v>
          </cell>
          <cell r="P175">
            <v>33</v>
          </cell>
          <cell r="Q175">
            <v>47.61904761904761</v>
          </cell>
          <cell r="R175">
            <v>61</v>
          </cell>
          <cell r="S175">
            <v>0</v>
          </cell>
          <cell r="T175">
            <v>37</v>
          </cell>
          <cell r="U175">
            <v>39.34426229508197</v>
          </cell>
          <cell r="V175">
            <v>55</v>
          </cell>
          <cell r="W175">
            <v>0</v>
          </cell>
          <cell r="X175">
            <v>42</v>
          </cell>
          <cell r="Y175">
            <v>23.636363636363637</v>
          </cell>
        </row>
        <row r="176">
          <cell r="B176">
            <v>1058</v>
          </cell>
          <cell r="C176" t="str">
            <v>Laurea DM509</v>
          </cell>
          <cell r="D176" t="str">
            <v>NO</v>
          </cell>
          <cell r="E176" t="str">
            <v>SCIENZA E TECNOL.DIAGNOSTICA CONSERVAZIONE BENI CULTURALI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1061</v>
          </cell>
          <cell r="C177" t="str">
            <v>Laurea DM509</v>
          </cell>
          <cell r="D177" t="str">
            <v>NO</v>
          </cell>
          <cell r="E177" t="str">
            <v>SCIENZE GEOLOGICHE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8016</v>
          </cell>
          <cell r="C178" t="str">
            <v>Laurea magistrale ciclo unico 5 anni</v>
          </cell>
          <cell r="D178" t="str">
            <v>SI</v>
          </cell>
          <cell r="E178" t="str">
            <v>CONSERVAZIONE E RESTAURO DEI BENI CULTURALI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8742</v>
          </cell>
          <cell r="C179" t="str">
            <v>Laurea magistrale DM270</v>
          </cell>
          <cell r="D179" t="str">
            <v>NO</v>
          </cell>
          <cell r="E179" t="str">
            <v>SCIENZA PER LA DIAGNOSTICA E CONSERVAZIONE DEI BENI CULTURALI (D.M.270/04)</v>
          </cell>
          <cell r="F179">
            <v>17</v>
          </cell>
          <cell r="G179">
            <v>0</v>
          </cell>
          <cell r="H179">
            <v>13</v>
          </cell>
          <cell r="I179">
            <v>23.52941176470588</v>
          </cell>
          <cell r="J179">
            <v>17</v>
          </cell>
          <cell r="K179">
            <v>0</v>
          </cell>
          <cell r="L179">
            <v>14</v>
          </cell>
          <cell r="M179">
            <v>17.647058823529413</v>
          </cell>
          <cell r="N179">
            <v>8</v>
          </cell>
          <cell r="O179">
            <v>0</v>
          </cell>
          <cell r="P179">
            <v>7</v>
          </cell>
          <cell r="Q179">
            <v>12.5</v>
          </cell>
          <cell r="R179">
            <v>3</v>
          </cell>
          <cell r="S179">
            <v>0</v>
          </cell>
          <cell r="T179">
            <v>2</v>
          </cell>
          <cell r="U179">
            <v>33.333333333333336</v>
          </cell>
          <cell r="V179">
            <v>3</v>
          </cell>
          <cell r="W179">
            <v>0</v>
          </cell>
          <cell r="X179">
            <v>3</v>
          </cell>
          <cell r="Y179">
            <v>0</v>
          </cell>
        </row>
        <row r="180">
          <cell r="B180">
            <v>8751</v>
          </cell>
          <cell r="C180" t="str">
            <v>Laurea magistrale DM270</v>
          </cell>
          <cell r="D180" t="str">
            <v>SI</v>
          </cell>
          <cell r="E180" t="str">
            <v>SCIENZE GEOLOGICHE E GEOFISICHE (D.M.270/04)</v>
          </cell>
          <cell r="F180">
            <v>19</v>
          </cell>
          <cell r="G180">
            <v>0</v>
          </cell>
          <cell r="H180">
            <v>19</v>
          </cell>
          <cell r="I180">
            <v>0</v>
          </cell>
          <cell r="J180">
            <v>15</v>
          </cell>
          <cell r="K180">
            <v>0</v>
          </cell>
          <cell r="L180">
            <v>14</v>
          </cell>
          <cell r="M180">
            <v>6.666666666666667</v>
          </cell>
          <cell r="N180">
            <v>15</v>
          </cell>
          <cell r="O180">
            <v>0</v>
          </cell>
          <cell r="P180">
            <v>14</v>
          </cell>
          <cell r="Q180">
            <v>6.666666666666667</v>
          </cell>
          <cell r="R180">
            <v>16</v>
          </cell>
          <cell r="S180">
            <v>0</v>
          </cell>
          <cell r="T180">
            <v>14</v>
          </cell>
          <cell r="U180">
            <v>12.5</v>
          </cell>
          <cell r="V180">
            <v>19</v>
          </cell>
          <cell r="W180">
            <v>0</v>
          </cell>
          <cell r="X180">
            <v>16</v>
          </cell>
          <cell r="Y180">
            <v>15.789473684210526</v>
          </cell>
        </row>
        <row r="181">
          <cell r="B181">
            <v>5048</v>
          </cell>
          <cell r="C181" t="str">
            <v>Laurea specialistica DM509</v>
          </cell>
          <cell r="D181" t="str">
            <v>NO</v>
          </cell>
          <cell r="E181" t="str">
            <v>SCIENZA E TECNOLOGIE PER L'AMBIENTE E IL TERRITORIO</v>
          </cell>
          <cell r="F181">
            <v>8</v>
          </cell>
          <cell r="G181">
            <v>0</v>
          </cell>
          <cell r="H181">
            <v>5</v>
          </cell>
          <cell r="I181">
            <v>37.5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  <cell r="O181" t="str">
            <v>-</v>
          </cell>
          <cell r="P181" t="str">
            <v>-</v>
          </cell>
          <cell r="Q181" t="str">
            <v>-</v>
          </cell>
          <cell r="R181" t="str">
            <v>-</v>
          </cell>
          <cell r="S181" t="str">
            <v>-</v>
          </cell>
          <cell r="T181" t="str">
            <v>-</v>
          </cell>
          <cell r="U181" t="str">
            <v>-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7054</v>
          </cell>
          <cell r="C182" t="str">
            <v>Laurea DM270</v>
          </cell>
          <cell r="D182" t="str">
            <v>SI</v>
          </cell>
          <cell r="E182" t="str">
            <v>ECONOMIA E COMMERCIO (D.M.270/04)</v>
          </cell>
          <cell r="F182">
            <v>485</v>
          </cell>
          <cell r="G182">
            <v>4</v>
          </cell>
          <cell r="H182">
            <v>310</v>
          </cell>
          <cell r="I182">
            <v>36.08247422680412</v>
          </cell>
          <cell r="J182">
            <v>548</v>
          </cell>
          <cell r="K182">
            <v>9</v>
          </cell>
          <cell r="L182">
            <v>373</v>
          </cell>
          <cell r="M182">
            <v>31.934306569343068</v>
          </cell>
          <cell r="N182">
            <v>657</v>
          </cell>
          <cell r="O182">
            <v>1</v>
          </cell>
          <cell r="P182">
            <v>420</v>
          </cell>
          <cell r="Q182">
            <v>36.07305936073059</v>
          </cell>
          <cell r="R182">
            <v>565</v>
          </cell>
          <cell r="S182">
            <v>3</v>
          </cell>
          <cell r="T182">
            <v>401</v>
          </cell>
          <cell r="U182">
            <v>29.026548672566378</v>
          </cell>
          <cell r="V182">
            <v>540</v>
          </cell>
          <cell r="W182">
            <v>6</v>
          </cell>
          <cell r="X182">
            <v>380</v>
          </cell>
          <cell r="Y182">
            <v>29.629629629629626</v>
          </cell>
        </row>
        <row r="183">
          <cell r="B183">
            <v>7055</v>
          </cell>
          <cell r="C183" t="str">
            <v>Laurea DM270</v>
          </cell>
          <cell r="D183" t="str">
            <v>SI</v>
          </cell>
          <cell r="E183" t="str">
            <v>SCIENZE STATISTICHE (D.M.270/04)</v>
          </cell>
          <cell r="F183">
            <v>47</v>
          </cell>
          <cell r="G183">
            <v>0</v>
          </cell>
          <cell r="H183">
            <v>28</v>
          </cell>
          <cell r="I183">
            <v>40.42553191489361</v>
          </cell>
          <cell r="J183">
            <v>17</v>
          </cell>
          <cell r="K183">
            <v>1</v>
          </cell>
          <cell r="L183">
            <v>9</v>
          </cell>
          <cell r="M183">
            <v>47.05882352941176</v>
          </cell>
          <cell r="N183">
            <v>29</v>
          </cell>
          <cell r="O183">
            <v>1</v>
          </cell>
          <cell r="P183">
            <v>18</v>
          </cell>
          <cell r="Q183">
            <v>37.93103448275862</v>
          </cell>
          <cell r="R183">
            <v>32</v>
          </cell>
          <cell r="S183">
            <v>1</v>
          </cell>
          <cell r="T183">
            <v>23</v>
          </cell>
          <cell r="U183">
            <v>28.125</v>
          </cell>
          <cell r="V183">
            <v>32</v>
          </cell>
          <cell r="W183">
            <v>0</v>
          </cell>
          <cell r="X183">
            <v>22</v>
          </cell>
          <cell r="Y183">
            <v>31.25</v>
          </cell>
        </row>
        <row r="184">
          <cell r="B184">
            <v>1012</v>
          </cell>
          <cell r="C184" t="str">
            <v>Laurea DM509</v>
          </cell>
          <cell r="D184" t="str">
            <v>NO</v>
          </cell>
          <cell r="E184" t="str">
            <v>ECONOMIA E COMMERCIO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1014</v>
          </cell>
          <cell r="C185" t="str">
            <v>Laurea DM509</v>
          </cell>
          <cell r="D185" t="str">
            <v>NO</v>
          </cell>
          <cell r="E185" t="str">
            <v>SCIENZE STATISTICHE ED ECONOMICHE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8964</v>
          </cell>
          <cell r="C186" t="str">
            <v>Laurea magistrale DM270</v>
          </cell>
          <cell r="D186" t="str">
            <v>SI</v>
          </cell>
          <cell r="E186" t="str">
            <v>ECONOMIA E COMMERCIO (Laurea Magistrale)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47</v>
          </cell>
          <cell r="W186">
            <v>0</v>
          </cell>
          <cell r="X186">
            <v>41</v>
          </cell>
          <cell r="Y186">
            <v>12.76595744680851</v>
          </cell>
        </row>
        <row r="187">
          <cell r="B187">
            <v>8054</v>
          </cell>
          <cell r="C187" t="str">
            <v>Laurea magistrale DM270</v>
          </cell>
          <cell r="D187" t="str">
            <v>NO</v>
          </cell>
          <cell r="E187" t="str">
            <v>ECONOMIA E GESTIONE DELLE AZIENDE E DEI SISTEMI TURISTICI</v>
          </cell>
          <cell r="F187">
            <v>27</v>
          </cell>
          <cell r="G187">
            <v>0</v>
          </cell>
          <cell r="H187">
            <v>21</v>
          </cell>
          <cell r="I187">
            <v>22.22222222222222</v>
          </cell>
          <cell r="J187">
            <v>48</v>
          </cell>
          <cell r="K187">
            <v>0</v>
          </cell>
          <cell r="L187">
            <v>40</v>
          </cell>
          <cell r="M187">
            <v>16.666666666666664</v>
          </cell>
          <cell r="N187">
            <v>30</v>
          </cell>
          <cell r="O187">
            <v>0</v>
          </cell>
          <cell r="P187">
            <v>27</v>
          </cell>
          <cell r="Q187">
            <v>10</v>
          </cell>
          <cell r="R187">
            <v>43</v>
          </cell>
          <cell r="S187">
            <v>0</v>
          </cell>
          <cell r="T187">
            <v>34</v>
          </cell>
          <cell r="U187">
            <v>20.93023255813954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8015</v>
          </cell>
          <cell r="C188" t="str">
            <v>Laurea magistrale DM270</v>
          </cell>
          <cell r="D188" t="str">
            <v>SI</v>
          </cell>
          <cell r="E188" t="str">
            <v>ECONOMIA E STRATEGIE PER I MERCATI INTERNAZIONALI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38</v>
          </cell>
          <cell r="W188">
            <v>0</v>
          </cell>
          <cell r="X188">
            <v>31</v>
          </cell>
          <cell r="Y188">
            <v>18.421052631578945</v>
          </cell>
        </row>
        <row r="189">
          <cell r="B189">
            <v>8965</v>
          </cell>
          <cell r="C189" t="str">
            <v>Laurea magistrale DM270</v>
          </cell>
          <cell r="D189" t="str">
            <v>SI</v>
          </cell>
          <cell r="E189" t="str">
            <v>STATISTICA E METODI PER L'ECONOMIA E LA FINANZA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10</v>
          </cell>
          <cell r="W189">
            <v>0</v>
          </cell>
          <cell r="X189">
            <v>9</v>
          </cell>
          <cell r="Y189">
            <v>10</v>
          </cell>
        </row>
        <row r="190">
          <cell r="B190">
            <v>8057</v>
          </cell>
          <cell r="C190" t="str">
            <v>Laurea magistrale DM270</v>
          </cell>
          <cell r="D190" t="str">
            <v>NO</v>
          </cell>
          <cell r="E190" t="str">
            <v>STATISTICA PER LE DECISIONI FINANZIARIE E ATTUARIALI (D.M.270/04)</v>
          </cell>
          <cell r="F190">
            <v>23</v>
          </cell>
          <cell r="G190">
            <v>0</v>
          </cell>
          <cell r="H190">
            <v>17</v>
          </cell>
          <cell r="I190">
            <v>26.08695652173913</v>
          </cell>
          <cell r="J190">
            <v>18</v>
          </cell>
          <cell r="K190">
            <v>0</v>
          </cell>
          <cell r="L190">
            <v>17</v>
          </cell>
          <cell r="M190">
            <v>5.555555555555555</v>
          </cell>
          <cell r="N190">
            <v>9</v>
          </cell>
          <cell r="O190">
            <v>0</v>
          </cell>
          <cell r="P190">
            <v>8</v>
          </cell>
          <cell r="Q190">
            <v>11.11111111111111</v>
          </cell>
          <cell r="R190">
            <v>6</v>
          </cell>
          <cell r="S190">
            <v>0</v>
          </cell>
          <cell r="T190">
            <v>4</v>
          </cell>
          <cell r="U190">
            <v>33.333333333333336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5016</v>
          </cell>
          <cell r="C191" t="str">
            <v>Laurea specialistica DM509</v>
          </cell>
          <cell r="D191" t="str">
            <v>NO</v>
          </cell>
          <cell r="E191" t="str">
            <v>STATISTICA PER LE DECISIONI SOCIO-ECONOMICHE E FINANZIARIE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7924</v>
          </cell>
          <cell r="C192" t="str">
            <v>Laurea DM270</v>
          </cell>
          <cell r="D192" t="str">
            <v>SI</v>
          </cell>
          <cell r="E192" t="str">
            <v>SCIENZE DEL SERVIZIO SOCIALE (D.M.270/04)</v>
          </cell>
          <cell r="F192">
            <v>555</v>
          </cell>
          <cell r="G192">
            <v>22</v>
          </cell>
          <cell r="H192">
            <v>334</v>
          </cell>
          <cell r="I192">
            <v>39.81981981981982</v>
          </cell>
          <cell r="J192">
            <v>409</v>
          </cell>
          <cell r="K192">
            <v>16</v>
          </cell>
          <cell r="L192">
            <v>262</v>
          </cell>
          <cell r="M192">
            <v>35.94132029339853</v>
          </cell>
          <cell r="N192">
            <v>544</v>
          </cell>
          <cell r="O192">
            <v>7</v>
          </cell>
          <cell r="P192">
            <v>327</v>
          </cell>
          <cell r="Q192">
            <v>39.88970588235294</v>
          </cell>
          <cell r="R192">
            <v>459</v>
          </cell>
          <cell r="S192">
            <v>8</v>
          </cell>
          <cell r="T192">
            <v>302</v>
          </cell>
          <cell r="U192">
            <v>34.20479302832244</v>
          </cell>
          <cell r="V192">
            <v>592</v>
          </cell>
          <cell r="W192">
            <v>10</v>
          </cell>
          <cell r="X192">
            <v>354</v>
          </cell>
          <cell r="Y192">
            <v>40.2027027027027</v>
          </cell>
        </row>
        <row r="193">
          <cell r="B193">
            <v>7922</v>
          </cell>
          <cell r="C193" t="str">
            <v>Laurea DM270</v>
          </cell>
          <cell r="D193" t="str">
            <v>SI</v>
          </cell>
          <cell r="E193" t="str">
            <v>SCIENZE DELLA AMMINISTRAZIONE PUBBLICA E PRIVATA (D.M.270/04)</v>
          </cell>
          <cell r="F193">
            <v>186</v>
          </cell>
          <cell r="G193">
            <v>10</v>
          </cell>
          <cell r="H193">
            <v>92</v>
          </cell>
          <cell r="I193">
            <v>50.53763440860215</v>
          </cell>
          <cell r="J193">
            <v>201</v>
          </cell>
          <cell r="K193">
            <v>16</v>
          </cell>
          <cell r="L193">
            <v>99</v>
          </cell>
          <cell r="M193">
            <v>50.74626865671642</v>
          </cell>
          <cell r="N193">
            <v>186</v>
          </cell>
          <cell r="O193">
            <v>7</v>
          </cell>
          <cell r="P193">
            <v>85</v>
          </cell>
          <cell r="Q193">
            <v>54.3010752688172</v>
          </cell>
          <cell r="R193">
            <v>119</v>
          </cell>
          <cell r="S193">
            <v>4</v>
          </cell>
          <cell r="T193">
            <v>65</v>
          </cell>
          <cell r="U193">
            <v>45.378151260504204</v>
          </cell>
          <cell r="V193">
            <v>94</v>
          </cell>
          <cell r="W193">
            <v>8</v>
          </cell>
          <cell r="X193">
            <v>53</v>
          </cell>
          <cell r="Y193">
            <v>43.61702127659575</v>
          </cell>
        </row>
        <row r="194">
          <cell r="B194">
            <v>7923</v>
          </cell>
          <cell r="C194" t="str">
            <v>Laurea DM270</v>
          </cell>
          <cell r="D194" t="str">
            <v>SI</v>
          </cell>
          <cell r="E194" t="str">
            <v>SCIENZE POLITICHE RELAZIONI INTERNAZIONALI E STUDI EUROPEI (D.M.270/04)</v>
          </cell>
          <cell r="F194">
            <v>161</v>
          </cell>
          <cell r="G194">
            <v>4</v>
          </cell>
          <cell r="H194">
            <v>86</v>
          </cell>
          <cell r="I194">
            <v>46.58385093167702</v>
          </cell>
          <cell r="J194">
            <v>139</v>
          </cell>
          <cell r="K194">
            <v>4</v>
          </cell>
          <cell r="L194">
            <v>68</v>
          </cell>
          <cell r="M194">
            <v>51.07913669064749</v>
          </cell>
          <cell r="N194">
            <v>175</v>
          </cell>
          <cell r="O194">
            <v>5</v>
          </cell>
          <cell r="P194">
            <v>82</v>
          </cell>
          <cell r="Q194">
            <v>53.142857142857146</v>
          </cell>
          <cell r="R194">
            <v>137</v>
          </cell>
          <cell r="S194">
            <v>3</v>
          </cell>
          <cell r="T194">
            <v>76</v>
          </cell>
          <cell r="U194">
            <v>44.52554744525548</v>
          </cell>
          <cell r="V194">
            <v>153</v>
          </cell>
          <cell r="W194">
            <v>7</v>
          </cell>
          <cell r="X194">
            <v>93</v>
          </cell>
          <cell r="Y194">
            <v>39.21568627450981</v>
          </cell>
        </row>
        <row r="195">
          <cell r="B195">
            <v>1066</v>
          </cell>
          <cell r="C195" t="str">
            <v>Laurea DM509</v>
          </cell>
          <cell r="D195" t="str">
            <v>NO</v>
          </cell>
          <cell r="E195" t="str">
            <v>IN PACE,DIR. UMANI E COOPER.SVILUPPO NELL'AREA MEDITERRANEA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1064</v>
          </cell>
          <cell r="C196" t="str">
            <v>Laurea DM509</v>
          </cell>
          <cell r="D196" t="str">
            <v>NO</v>
          </cell>
          <cell r="E196" t="str">
            <v>OPERATORI DEI SERVIZI SOCIALI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1065</v>
          </cell>
          <cell r="C197" t="str">
            <v>Laurea DM509</v>
          </cell>
          <cell r="D197" t="str">
            <v>NO</v>
          </cell>
          <cell r="E197" t="str">
            <v>OPERATORI DELLE AMMINISTRAZIONI PUBBLICHE E PRIVATE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1067</v>
          </cell>
          <cell r="C198" t="str">
            <v>Laurea DM509</v>
          </cell>
          <cell r="D198" t="str">
            <v>NO</v>
          </cell>
          <cell r="E198" t="str">
            <v>SCIENZE POLITICHE E SOCIALI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1068</v>
          </cell>
          <cell r="C199" t="str">
            <v>Laurea DM509</v>
          </cell>
          <cell r="D199" t="str">
            <v>NO</v>
          </cell>
          <cell r="E199" t="str">
            <v>SCIENZE POLITICHE,RELAZIONI INTERNAZIONALI E STUDI EUROPEI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8914</v>
          </cell>
          <cell r="C200" t="str">
            <v>Laurea magistrale DM270</v>
          </cell>
          <cell r="D200" t="str">
            <v>SI</v>
          </cell>
          <cell r="E200" t="str">
            <v>PROGETTAZIONE DELLE POLITICHE DI INCLUSIONE SOCIALE (D.M.270/04)</v>
          </cell>
          <cell r="F200">
            <v>51</v>
          </cell>
          <cell r="G200">
            <v>6</v>
          </cell>
          <cell r="H200">
            <v>36</v>
          </cell>
          <cell r="I200">
            <v>29.411764705882355</v>
          </cell>
          <cell r="J200">
            <v>55</v>
          </cell>
          <cell r="K200">
            <v>5</v>
          </cell>
          <cell r="L200">
            <v>35</v>
          </cell>
          <cell r="M200">
            <v>36.36363636363637</v>
          </cell>
          <cell r="N200">
            <v>40</v>
          </cell>
          <cell r="O200">
            <v>0</v>
          </cell>
          <cell r="P200">
            <v>32</v>
          </cell>
          <cell r="Q200">
            <v>20</v>
          </cell>
          <cell r="R200">
            <v>56</v>
          </cell>
          <cell r="S200">
            <v>0</v>
          </cell>
          <cell r="T200">
            <v>47</v>
          </cell>
          <cell r="U200">
            <v>16.07142857142857</v>
          </cell>
          <cell r="V200">
            <v>92</v>
          </cell>
          <cell r="W200">
            <v>3</v>
          </cell>
          <cell r="X200">
            <v>78</v>
          </cell>
          <cell r="Y200">
            <v>15.217391304347828</v>
          </cell>
        </row>
        <row r="201">
          <cell r="B201">
            <v>8912</v>
          </cell>
          <cell r="C201" t="str">
            <v>Laurea magistrale DM270</v>
          </cell>
          <cell r="D201" t="str">
            <v>SI</v>
          </cell>
          <cell r="E201" t="str">
            <v>RELAZIONI INTERNAZIONALI (D.M.270/04)</v>
          </cell>
          <cell r="F201">
            <v>50</v>
          </cell>
          <cell r="G201">
            <v>1</v>
          </cell>
          <cell r="H201">
            <v>34</v>
          </cell>
          <cell r="I201">
            <v>32</v>
          </cell>
          <cell r="J201">
            <v>79</v>
          </cell>
          <cell r="K201">
            <v>5</v>
          </cell>
          <cell r="L201">
            <v>59</v>
          </cell>
          <cell r="M201">
            <v>25.31645569620253</v>
          </cell>
          <cell r="N201">
            <v>33</v>
          </cell>
          <cell r="O201">
            <v>1</v>
          </cell>
          <cell r="P201">
            <v>20</v>
          </cell>
          <cell r="Q201">
            <v>39.39393939393939</v>
          </cell>
          <cell r="R201">
            <v>41</v>
          </cell>
          <cell r="S201">
            <v>1</v>
          </cell>
          <cell r="T201">
            <v>36</v>
          </cell>
          <cell r="U201">
            <v>12.195121951219512</v>
          </cell>
          <cell r="V201">
            <v>29</v>
          </cell>
          <cell r="W201">
            <v>1</v>
          </cell>
          <cell r="X201">
            <v>23</v>
          </cell>
          <cell r="Y201">
            <v>20.689655172413794</v>
          </cell>
        </row>
        <row r="202">
          <cell r="B202">
            <v>8913</v>
          </cell>
          <cell r="C202" t="str">
            <v>Laurea magistrale DM270</v>
          </cell>
          <cell r="D202" t="str">
            <v>SI</v>
          </cell>
          <cell r="E202" t="str">
            <v>SCIENZE DELLE AMMINISTRAZIONI (D.M.270/04)</v>
          </cell>
          <cell r="F202">
            <v>67</v>
          </cell>
          <cell r="G202">
            <v>5</v>
          </cell>
          <cell r="H202">
            <v>47</v>
          </cell>
          <cell r="I202">
            <v>29.850746268656714</v>
          </cell>
          <cell r="J202">
            <v>83</v>
          </cell>
          <cell r="K202">
            <v>1</v>
          </cell>
          <cell r="L202">
            <v>62</v>
          </cell>
          <cell r="M202">
            <v>25.301204819277107</v>
          </cell>
          <cell r="N202">
            <v>56</v>
          </cell>
          <cell r="O202">
            <v>1</v>
          </cell>
          <cell r="P202">
            <v>43</v>
          </cell>
          <cell r="Q202">
            <v>23.214285714285715</v>
          </cell>
          <cell r="R202">
            <v>54</v>
          </cell>
          <cell r="S202">
            <v>0</v>
          </cell>
          <cell r="T202">
            <v>46</v>
          </cell>
          <cell r="U202">
            <v>14.814814814814813</v>
          </cell>
          <cell r="V202">
            <v>65</v>
          </cell>
          <cell r="W202">
            <v>3</v>
          </cell>
          <cell r="X202">
            <v>54</v>
          </cell>
          <cell r="Y202">
            <v>16.923076923076923</v>
          </cell>
        </row>
        <row r="203">
          <cell r="B203">
            <v>5055</v>
          </cell>
          <cell r="C203" t="str">
            <v>Laurea specialistica DM509</v>
          </cell>
          <cell r="D203" t="str">
            <v>NO</v>
          </cell>
          <cell r="E203" t="str">
            <v>MANAGEMENT AMMINISTRATIVO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5050</v>
          </cell>
          <cell r="C204" t="str">
            <v>Laurea specialistica DM509</v>
          </cell>
          <cell r="D204" t="str">
            <v>NO</v>
          </cell>
          <cell r="E204" t="str">
            <v>RELAZIONI INTERNAZIONALI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1037</v>
          </cell>
          <cell r="C205" t="str">
            <v>Laurea ciclo unico 5 anni DM509</v>
          </cell>
          <cell r="D205" t="str">
            <v>NO</v>
          </cell>
          <cell r="E205" t="str">
            <v>ODONTOIATRIA E PROTESI DENTARIA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1036</v>
          </cell>
          <cell r="C206" t="str">
            <v>Laurea ciclo unico 6 anni DM509</v>
          </cell>
          <cell r="D206" t="str">
            <v>NO</v>
          </cell>
          <cell r="E206" t="str">
            <v>MEDICINA E CHIRURGIA</v>
          </cell>
          <cell r="F206">
            <v>14</v>
          </cell>
          <cell r="G206">
            <v>0</v>
          </cell>
          <cell r="H206">
            <v>13</v>
          </cell>
          <cell r="I206">
            <v>7.142857142857142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  <cell r="P206" t="str">
            <v>-</v>
          </cell>
          <cell r="Q206" t="str">
            <v>-</v>
          </cell>
          <cell r="R206" t="str">
            <v>-</v>
          </cell>
          <cell r="S206" t="str">
            <v>-</v>
          </cell>
          <cell r="T206" t="str">
            <v>-</v>
          </cell>
          <cell r="U206" t="str">
            <v>-</v>
          </cell>
          <cell r="V206">
            <v>1</v>
          </cell>
          <cell r="W206">
            <v>0</v>
          </cell>
          <cell r="X206">
            <v>1</v>
          </cell>
          <cell r="Y206">
            <v>0</v>
          </cell>
        </row>
        <row r="207">
          <cell r="B207">
            <v>7462</v>
          </cell>
          <cell r="C207" t="str">
            <v>Laurea DM270</v>
          </cell>
          <cell r="D207" t="str">
            <v>SI</v>
          </cell>
          <cell r="E207" t="str">
            <v>ASSISTENZA SANITARIA (D.M. 270/04)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>
            <v>11</v>
          </cell>
          <cell r="O207">
            <v>0</v>
          </cell>
          <cell r="P207">
            <v>6</v>
          </cell>
          <cell r="Q207">
            <v>45.45454545454545</v>
          </cell>
          <cell r="R207">
            <v>16</v>
          </cell>
          <cell r="S207">
            <v>0</v>
          </cell>
          <cell r="T207">
            <v>12</v>
          </cell>
          <cell r="U207">
            <v>25</v>
          </cell>
          <cell r="V207">
            <v>20</v>
          </cell>
          <cell r="W207">
            <v>0</v>
          </cell>
          <cell r="X207">
            <v>15</v>
          </cell>
          <cell r="Y207">
            <v>25</v>
          </cell>
        </row>
        <row r="208">
          <cell r="B208">
            <v>7463</v>
          </cell>
          <cell r="C208" t="str">
            <v>Laurea DM270</v>
          </cell>
          <cell r="D208" t="str">
            <v>SI</v>
          </cell>
          <cell r="E208" t="str">
            <v>DIETISTICA (D.M. 270/04)</v>
          </cell>
          <cell r="F208" t="str">
            <v>-</v>
          </cell>
          <cell r="G208" t="str">
            <v>-</v>
          </cell>
          <cell r="H208" t="str">
            <v>-</v>
          </cell>
          <cell r="I208" t="str">
            <v>-</v>
          </cell>
          <cell r="J208" t="str">
            <v>-</v>
          </cell>
          <cell r="K208" t="str">
            <v>-</v>
          </cell>
          <cell r="L208" t="str">
            <v>-</v>
          </cell>
          <cell r="M208" t="str">
            <v>-</v>
          </cell>
          <cell r="N208">
            <v>12</v>
          </cell>
          <cell r="O208">
            <v>0</v>
          </cell>
          <cell r="P208">
            <v>7</v>
          </cell>
          <cell r="Q208">
            <v>41.66666666666667</v>
          </cell>
          <cell r="R208">
            <v>12</v>
          </cell>
          <cell r="S208">
            <v>0</v>
          </cell>
          <cell r="T208">
            <v>9</v>
          </cell>
          <cell r="U208">
            <v>25</v>
          </cell>
          <cell r="V208">
            <v>9</v>
          </cell>
          <cell r="W208">
            <v>0</v>
          </cell>
          <cell r="X208">
            <v>6</v>
          </cell>
          <cell r="Y208">
            <v>33.33333333333333</v>
          </cell>
        </row>
        <row r="209">
          <cell r="B209">
            <v>7464</v>
          </cell>
          <cell r="C209" t="str">
            <v>Laurea DM270</v>
          </cell>
          <cell r="D209" t="str">
            <v>SI</v>
          </cell>
          <cell r="E209" t="str">
            <v>EDUCAZIONE PROFESSIONALE (D.M. 270/04)</v>
          </cell>
          <cell r="F209" t="str">
            <v>-</v>
          </cell>
          <cell r="G209" t="str">
            <v>-</v>
          </cell>
          <cell r="H209" t="str">
            <v>-</v>
          </cell>
          <cell r="I209" t="str">
            <v>-</v>
          </cell>
          <cell r="J209" t="str">
            <v>-</v>
          </cell>
          <cell r="K209" t="str">
            <v>-</v>
          </cell>
          <cell r="L209" t="str">
            <v>-</v>
          </cell>
          <cell r="M209" t="str">
            <v>-</v>
          </cell>
          <cell r="N209">
            <v>30</v>
          </cell>
          <cell r="O209">
            <v>1</v>
          </cell>
          <cell r="P209">
            <v>20</v>
          </cell>
          <cell r="Q209">
            <v>33.33333333333333</v>
          </cell>
          <cell r="R209">
            <v>31</v>
          </cell>
          <cell r="S209">
            <v>0</v>
          </cell>
          <cell r="T209">
            <v>31</v>
          </cell>
          <cell r="U209">
            <v>0</v>
          </cell>
          <cell r="V209">
            <v>39</v>
          </cell>
          <cell r="W209">
            <v>1</v>
          </cell>
          <cell r="X209">
            <v>29</v>
          </cell>
          <cell r="Y209">
            <v>25.64102564102564</v>
          </cell>
        </row>
        <row r="210">
          <cell r="B210">
            <v>7465</v>
          </cell>
          <cell r="C210" t="str">
            <v>Laurea DM270</v>
          </cell>
          <cell r="D210" t="str">
            <v>SI</v>
          </cell>
          <cell r="E210" t="str">
            <v>FISIOTERAPIA (D.M. 270/04)</v>
          </cell>
          <cell r="F210" t="str">
            <v>-</v>
          </cell>
          <cell r="G210" t="str">
            <v>-</v>
          </cell>
          <cell r="H210" t="str">
            <v>-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 t="str">
            <v>-</v>
          </cell>
          <cell r="N210">
            <v>88</v>
          </cell>
          <cell r="O210">
            <v>1</v>
          </cell>
          <cell r="P210">
            <v>75</v>
          </cell>
          <cell r="Q210">
            <v>14.772727272727273</v>
          </cell>
          <cell r="R210">
            <v>102</v>
          </cell>
          <cell r="S210">
            <v>1</v>
          </cell>
          <cell r="T210">
            <v>93</v>
          </cell>
          <cell r="U210">
            <v>8.823529411764708</v>
          </cell>
          <cell r="V210">
            <v>80</v>
          </cell>
          <cell r="W210">
            <v>0</v>
          </cell>
          <cell r="X210">
            <v>65</v>
          </cell>
          <cell r="Y210">
            <v>18.75</v>
          </cell>
        </row>
        <row r="211">
          <cell r="B211">
            <v>7466</v>
          </cell>
          <cell r="C211" t="str">
            <v>Laurea DM270</v>
          </cell>
          <cell r="D211" t="str">
            <v>SI</v>
          </cell>
          <cell r="E211" t="str">
            <v>IGIENE DENTALE (D.M. 270/04)</v>
          </cell>
          <cell r="F211" t="str">
            <v>-</v>
          </cell>
          <cell r="G211" t="str">
            <v>-</v>
          </cell>
          <cell r="H211" t="str">
            <v>-</v>
          </cell>
          <cell r="I211" t="str">
            <v>-</v>
          </cell>
          <cell r="J211" t="str">
            <v>-</v>
          </cell>
          <cell r="K211" t="str">
            <v>-</v>
          </cell>
          <cell r="L211" t="str">
            <v>-</v>
          </cell>
          <cell r="M211" t="str">
            <v>-</v>
          </cell>
          <cell r="N211" t="str">
            <v>-</v>
          </cell>
          <cell r="O211" t="str">
            <v>-</v>
          </cell>
          <cell r="P211" t="str">
            <v>-</v>
          </cell>
          <cell r="Q211" t="str">
            <v>-</v>
          </cell>
          <cell r="R211">
            <v>14</v>
          </cell>
          <cell r="S211">
            <v>0</v>
          </cell>
          <cell r="T211">
            <v>12</v>
          </cell>
          <cell r="U211">
            <v>14.28571428571429</v>
          </cell>
          <cell r="V211">
            <v>13</v>
          </cell>
          <cell r="W211">
            <v>0</v>
          </cell>
          <cell r="X211">
            <v>4</v>
          </cell>
          <cell r="Y211">
            <v>69.23076923076923</v>
          </cell>
        </row>
        <row r="212">
          <cell r="B212">
            <v>7467</v>
          </cell>
          <cell r="C212" t="str">
            <v>Laurea DM270</v>
          </cell>
          <cell r="D212" t="str">
            <v>SI</v>
          </cell>
          <cell r="E212" t="str">
            <v>INFERMIERISTICA (D.M. 270/04)</v>
          </cell>
          <cell r="F212" t="str">
            <v>-</v>
          </cell>
          <cell r="G212" t="str">
            <v>-</v>
          </cell>
          <cell r="H212" t="str">
            <v>-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 t="str">
            <v>-</v>
          </cell>
          <cell r="N212">
            <v>362</v>
          </cell>
          <cell r="O212">
            <v>2</v>
          </cell>
          <cell r="P212">
            <v>327</v>
          </cell>
          <cell r="Q212">
            <v>9.668508287292818</v>
          </cell>
          <cell r="R212">
            <v>333</v>
          </cell>
          <cell r="S212">
            <v>0</v>
          </cell>
          <cell r="T212">
            <v>297</v>
          </cell>
          <cell r="U212">
            <v>10.81081081081081</v>
          </cell>
          <cell r="V212">
            <v>360</v>
          </cell>
          <cell r="W212">
            <v>2</v>
          </cell>
          <cell r="X212">
            <v>287</v>
          </cell>
          <cell r="Y212">
            <v>20.27777777777778</v>
          </cell>
        </row>
        <row r="213">
          <cell r="B213">
            <v>7468</v>
          </cell>
          <cell r="C213" t="str">
            <v>Laurea DM270</v>
          </cell>
          <cell r="D213" t="str">
            <v>SI</v>
          </cell>
          <cell r="E213" t="str">
            <v>LOGOPEDIA (D.M.270/04)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>
            <v>11</v>
          </cell>
          <cell r="O213">
            <v>0</v>
          </cell>
          <cell r="P213">
            <v>11</v>
          </cell>
          <cell r="Q213">
            <v>0</v>
          </cell>
          <cell r="R213">
            <v>12</v>
          </cell>
          <cell r="S213">
            <v>0</v>
          </cell>
          <cell r="T213">
            <v>11</v>
          </cell>
          <cell r="U213">
            <v>8.333333333333337</v>
          </cell>
          <cell r="V213">
            <v>11</v>
          </cell>
          <cell r="W213">
            <v>0</v>
          </cell>
          <cell r="X213">
            <v>10</v>
          </cell>
          <cell r="Y213">
            <v>9.090909090909092</v>
          </cell>
        </row>
        <row r="214">
          <cell r="B214">
            <v>7469</v>
          </cell>
          <cell r="C214" t="str">
            <v>Laurea DM270</v>
          </cell>
          <cell r="D214" t="str">
            <v>SI</v>
          </cell>
          <cell r="E214" t="str">
            <v>ORTOTTICA ED ASSISTENZA OFTALMOLOGICA (D.M.270/04)</v>
          </cell>
          <cell r="F214" t="str">
            <v>-</v>
          </cell>
          <cell r="G214" t="str">
            <v>-</v>
          </cell>
          <cell r="H214" t="str">
            <v>-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>
            <v>7</v>
          </cell>
          <cell r="O214">
            <v>0</v>
          </cell>
          <cell r="P214">
            <v>5</v>
          </cell>
          <cell r="Q214">
            <v>28.57142857142857</v>
          </cell>
          <cell r="R214">
            <v>7</v>
          </cell>
          <cell r="S214">
            <v>0</v>
          </cell>
          <cell r="T214">
            <v>6</v>
          </cell>
          <cell r="U214">
            <v>14.28571428571429</v>
          </cell>
          <cell r="V214">
            <v>8</v>
          </cell>
          <cell r="W214">
            <v>0</v>
          </cell>
          <cell r="X214">
            <v>7</v>
          </cell>
          <cell r="Y214">
            <v>12.5</v>
          </cell>
        </row>
        <row r="215">
          <cell r="B215">
            <v>7470</v>
          </cell>
          <cell r="C215" t="str">
            <v>Laurea DM270</v>
          </cell>
          <cell r="D215" t="str">
            <v>SI</v>
          </cell>
          <cell r="E215" t="str">
            <v>OSTETRICIA (D.M.270/04)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-</v>
          </cell>
          <cell r="N215">
            <v>26</v>
          </cell>
          <cell r="O215">
            <v>0</v>
          </cell>
          <cell r="P215">
            <v>22</v>
          </cell>
          <cell r="Q215">
            <v>15.384615384615385</v>
          </cell>
          <cell r="R215">
            <v>16</v>
          </cell>
          <cell r="S215">
            <v>0</v>
          </cell>
          <cell r="T215">
            <v>11</v>
          </cell>
          <cell r="U215">
            <v>31.25</v>
          </cell>
          <cell r="V215">
            <v>10</v>
          </cell>
          <cell r="W215">
            <v>0</v>
          </cell>
          <cell r="X215">
            <v>5</v>
          </cell>
          <cell r="Y215">
            <v>50</v>
          </cell>
        </row>
        <row r="216">
          <cell r="B216">
            <v>7597</v>
          </cell>
          <cell r="C216" t="str">
            <v>Laurea DM270</v>
          </cell>
          <cell r="D216" t="str">
            <v>SI</v>
          </cell>
          <cell r="E216" t="str">
            <v>SCIENZE DELLE ATTIVITA' MOTORIE E SPORTIVE (D.M.270/04)</v>
          </cell>
          <cell r="F216">
            <v>44</v>
          </cell>
          <cell r="G216">
            <v>1</v>
          </cell>
          <cell r="H216">
            <v>39</v>
          </cell>
          <cell r="I216">
            <v>11.363636363636363</v>
          </cell>
          <cell r="J216">
            <v>46</v>
          </cell>
          <cell r="K216">
            <v>1</v>
          </cell>
          <cell r="L216">
            <v>33</v>
          </cell>
          <cell r="M216">
            <v>28.26086956521739</v>
          </cell>
          <cell r="N216">
            <v>45</v>
          </cell>
          <cell r="O216">
            <v>0</v>
          </cell>
          <cell r="P216">
            <v>37</v>
          </cell>
          <cell r="Q216">
            <v>17.77777777777778</v>
          </cell>
          <cell r="R216">
            <v>80</v>
          </cell>
          <cell r="S216">
            <v>0</v>
          </cell>
          <cell r="T216">
            <v>71</v>
          </cell>
          <cell r="U216">
            <v>11.250000000000004</v>
          </cell>
          <cell r="V216">
            <v>77</v>
          </cell>
          <cell r="W216">
            <v>1</v>
          </cell>
          <cell r="X216">
            <v>64</v>
          </cell>
          <cell r="Y216">
            <v>16.883116883116884</v>
          </cell>
        </row>
        <row r="217">
          <cell r="B217">
            <v>7471</v>
          </cell>
          <cell r="C217" t="str">
            <v>Laurea DM270</v>
          </cell>
          <cell r="D217" t="str">
            <v>SI</v>
          </cell>
          <cell r="E217" t="str">
            <v>TECNICHE AUDIOMETRICHE (D.M.270/04)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-</v>
          </cell>
          <cell r="N217">
            <v>8</v>
          </cell>
          <cell r="O217">
            <v>0</v>
          </cell>
          <cell r="P217">
            <v>5</v>
          </cell>
          <cell r="Q217">
            <v>37.5</v>
          </cell>
          <cell r="R217" t="str">
            <v>-</v>
          </cell>
          <cell r="S217" t="str">
            <v>-</v>
          </cell>
          <cell r="T217" t="str">
            <v>-</v>
          </cell>
          <cell r="U217" t="str">
            <v>-</v>
          </cell>
          <cell r="V217">
            <v>9</v>
          </cell>
          <cell r="W217">
            <v>0</v>
          </cell>
          <cell r="X217">
            <v>8</v>
          </cell>
          <cell r="Y217">
            <v>11.11111111111111</v>
          </cell>
        </row>
        <row r="218">
          <cell r="B218">
            <v>7472</v>
          </cell>
          <cell r="C218" t="str">
            <v>Laurea DM270</v>
          </cell>
          <cell r="D218" t="str">
            <v>SI</v>
          </cell>
          <cell r="E218" t="str">
            <v>TECNICHE AUDIOPROTESICHE  (D.M.270/04)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-</v>
          </cell>
          <cell r="N218">
            <v>15</v>
          </cell>
          <cell r="O218">
            <v>0</v>
          </cell>
          <cell r="P218">
            <v>14</v>
          </cell>
          <cell r="Q218">
            <v>6.666666666666667</v>
          </cell>
          <cell r="R218">
            <v>20</v>
          </cell>
          <cell r="S218">
            <v>0</v>
          </cell>
          <cell r="T218">
            <v>19</v>
          </cell>
          <cell r="U218">
            <v>5.000000000000004</v>
          </cell>
          <cell r="V218">
            <v>18</v>
          </cell>
          <cell r="W218">
            <v>0</v>
          </cell>
          <cell r="X218">
            <v>14</v>
          </cell>
          <cell r="Y218">
            <v>22.22222222222222</v>
          </cell>
        </row>
        <row r="219">
          <cell r="B219">
            <v>7473</v>
          </cell>
          <cell r="C219" t="str">
            <v>Laurea DM270</v>
          </cell>
          <cell r="D219" t="str">
            <v>SI</v>
          </cell>
          <cell r="E219" t="str">
            <v>TECNICHE DELLA PREV.NELL'AMBIENTE E NEI LUOGHI DI LAVORO (D.M.270/04)</v>
          </cell>
          <cell r="F219" t="str">
            <v>-</v>
          </cell>
          <cell r="G219" t="str">
            <v>-</v>
          </cell>
          <cell r="H219" t="str">
            <v>-</v>
          </cell>
          <cell r="I219" t="str">
            <v>-</v>
          </cell>
          <cell r="J219" t="str">
            <v>-</v>
          </cell>
          <cell r="K219" t="str">
            <v>-</v>
          </cell>
          <cell r="L219" t="str">
            <v>-</v>
          </cell>
          <cell r="M219" t="str">
            <v>-</v>
          </cell>
          <cell r="N219">
            <v>25</v>
          </cell>
          <cell r="O219">
            <v>0</v>
          </cell>
          <cell r="P219">
            <v>21</v>
          </cell>
          <cell r="Q219">
            <v>16</v>
          </cell>
          <cell r="R219">
            <v>31</v>
          </cell>
          <cell r="S219">
            <v>0</v>
          </cell>
          <cell r="T219">
            <v>26</v>
          </cell>
          <cell r="U219">
            <v>16.129032258064512</v>
          </cell>
          <cell r="V219">
            <v>34</v>
          </cell>
          <cell r="W219">
            <v>0</v>
          </cell>
          <cell r="X219">
            <v>25</v>
          </cell>
          <cell r="Y219">
            <v>26.47058823529412</v>
          </cell>
        </row>
        <row r="220">
          <cell r="B220">
            <v>7474</v>
          </cell>
          <cell r="C220" t="str">
            <v>Laurea DM270</v>
          </cell>
          <cell r="D220" t="str">
            <v>SI</v>
          </cell>
          <cell r="E220" t="str">
            <v>TECNICHE DELLA RIABILITAZIONE PSICHIATRICA (D.M.270/04)</v>
          </cell>
          <cell r="F220" t="str">
            <v>-</v>
          </cell>
          <cell r="G220" t="str">
            <v>-</v>
          </cell>
          <cell r="H220" t="str">
            <v>-</v>
          </cell>
          <cell r="I220" t="str">
            <v>-</v>
          </cell>
          <cell r="J220" t="str">
            <v>-</v>
          </cell>
          <cell r="K220" t="str">
            <v>-</v>
          </cell>
          <cell r="L220" t="str">
            <v>-</v>
          </cell>
          <cell r="M220" t="str">
            <v>-</v>
          </cell>
          <cell r="N220">
            <v>12</v>
          </cell>
          <cell r="O220">
            <v>0</v>
          </cell>
          <cell r="P220">
            <v>8</v>
          </cell>
          <cell r="Q220">
            <v>33.33333333333333</v>
          </cell>
          <cell r="R220">
            <v>17</v>
          </cell>
          <cell r="S220">
            <v>0</v>
          </cell>
          <cell r="T220">
            <v>13</v>
          </cell>
          <cell r="U220">
            <v>23.529411764705888</v>
          </cell>
          <cell r="V220">
            <v>17</v>
          </cell>
          <cell r="W220">
            <v>0</v>
          </cell>
          <cell r="X220">
            <v>10</v>
          </cell>
          <cell r="Y220">
            <v>41.17647058823529</v>
          </cell>
        </row>
        <row r="221">
          <cell r="B221">
            <v>7475</v>
          </cell>
          <cell r="C221" t="str">
            <v>Laurea DM270</v>
          </cell>
          <cell r="D221" t="str">
            <v>SI</v>
          </cell>
          <cell r="E221" t="str">
            <v>TECNICHE DI FISIOPATOLOGIA CARDIOCIRCOLATORIA E PERFUSIONE CARDIOVASCOLARE (D.M. 270/04)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6</v>
          </cell>
          <cell r="W221">
            <v>0</v>
          </cell>
          <cell r="X221">
            <v>2</v>
          </cell>
          <cell r="Y221">
            <v>66.66666666666666</v>
          </cell>
        </row>
        <row r="222">
          <cell r="B222">
            <v>7476</v>
          </cell>
          <cell r="C222" t="str">
            <v>Laurea DM270</v>
          </cell>
          <cell r="D222" t="str">
            <v>SI</v>
          </cell>
          <cell r="E222" t="str">
            <v>TECNICHE DI LABORATORIO BIOMEDICO (D.M.270/04)</v>
          </cell>
          <cell r="F222" t="str">
            <v>-</v>
          </cell>
          <cell r="G222" t="str">
            <v>-</v>
          </cell>
          <cell r="H222" t="str">
            <v>-</v>
          </cell>
          <cell r="I222" t="str">
            <v>-</v>
          </cell>
          <cell r="J222" t="str">
            <v>-</v>
          </cell>
          <cell r="K222" t="str">
            <v>-</v>
          </cell>
          <cell r="L222" t="str">
            <v>-</v>
          </cell>
          <cell r="M222" t="str">
            <v>-</v>
          </cell>
          <cell r="N222">
            <v>19</v>
          </cell>
          <cell r="O222">
            <v>0</v>
          </cell>
          <cell r="P222">
            <v>17</v>
          </cell>
          <cell r="Q222">
            <v>10.526315789473683</v>
          </cell>
          <cell r="R222">
            <v>19</v>
          </cell>
          <cell r="S222">
            <v>0</v>
          </cell>
          <cell r="T222">
            <v>15</v>
          </cell>
          <cell r="U222">
            <v>21.052631578947366</v>
          </cell>
          <cell r="V222">
            <v>11</v>
          </cell>
          <cell r="W222">
            <v>0</v>
          </cell>
          <cell r="X222">
            <v>8</v>
          </cell>
          <cell r="Y222">
            <v>27.27272727272727</v>
          </cell>
        </row>
        <row r="223">
          <cell r="B223">
            <v>7477</v>
          </cell>
          <cell r="C223" t="str">
            <v>Laurea DM270</v>
          </cell>
          <cell r="D223" t="str">
            <v>SI</v>
          </cell>
          <cell r="E223" t="str">
            <v>TECNICHE DI NEUROFISIOPATOLOGIA (D.M.270/04)</v>
          </cell>
          <cell r="F223" t="str">
            <v>-</v>
          </cell>
          <cell r="G223" t="str">
            <v>-</v>
          </cell>
          <cell r="H223" t="str">
            <v>-</v>
          </cell>
          <cell r="I223" t="str">
            <v>-</v>
          </cell>
          <cell r="J223" t="str">
            <v>-</v>
          </cell>
          <cell r="K223" t="str">
            <v>-</v>
          </cell>
          <cell r="L223" t="str">
            <v>-</v>
          </cell>
          <cell r="M223" t="str">
            <v>-</v>
          </cell>
          <cell r="N223">
            <v>7</v>
          </cell>
          <cell r="O223">
            <v>0</v>
          </cell>
          <cell r="P223">
            <v>6</v>
          </cell>
          <cell r="Q223">
            <v>14.285714285714285</v>
          </cell>
          <cell r="R223">
            <v>10</v>
          </cell>
          <cell r="S223">
            <v>0</v>
          </cell>
          <cell r="T223">
            <v>6</v>
          </cell>
          <cell r="U223">
            <v>40</v>
          </cell>
          <cell r="V223">
            <v>10</v>
          </cell>
          <cell r="W223">
            <v>0</v>
          </cell>
          <cell r="X223">
            <v>5</v>
          </cell>
          <cell r="Y223">
            <v>50</v>
          </cell>
        </row>
        <row r="224">
          <cell r="B224">
            <v>7478</v>
          </cell>
          <cell r="C224" t="str">
            <v>Laurea DM270</v>
          </cell>
          <cell r="D224" t="str">
            <v>SI</v>
          </cell>
          <cell r="E224" t="str">
            <v>TECNICHE DI RADIOLOGIA MEDICA, PER IMMAGINI E RADIOTERAPIA (D.M. 270/04)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</v>
          </cell>
          <cell r="W224">
            <v>0</v>
          </cell>
          <cell r="X224">
            <v>2</v>
          </cell>
          <cell r="Y224">
            <v>33.33333333333333</v>
          </cell>
        </row>
        <row r="225">
          <cell r="B225">
            <v>1111</v>
          </cell>
          <cell r="C225" t="str">
            <v>Laurea DM509</v>
          </cell>
          <cell r="D225" t="str">
            <v>NO</v>
          </cell>
          <cell r="E225" t="str">
            <v>ASSISTENZA SANITARIA</v>
          </cell>
          <cell r="F225">
            <v>18</v>
          </cell>
          <cell r="G225">
            <v>0</v>
          </cell>
          <cell r="H225">
            <v>14</v>
          </cell>
          <cell r="I225">
            <v>22.22222222222222</v>
          </cell>
          <cell r="J225">
            <v>20</v>
          </cell>
          <cell r="K225">
            <v>1</v>
          </cell>
          <cell r="L225">
            <v>18</v>
          </cell>
          <cell r="M225">
            <v>10</v>
          </cell>
          <cell r="N225" t="str">
            <v>-</v>
          </cell>
          <cell r="O225" t="str">
            <v>-</v>
          </cell>
          <cell r="P225" t="str">
            <v>-</v>
          </cell>
          <cell r="Q225" t="str">
            <v>-</v>
          </cell>
          <cell r="R225" t="str">
            <v>-</v>
          </cell>
          <cell r="S225" t="str">
            <v>-</v>
          </cell>
          <cell r="T225" t="str">
            <v>-</v>
          </cell>
          <cell r="U225" t="str">
            <v>-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1026</v>
          </cell>
          <cell r="C226" t="str">
            <v>Laurea DM509</v>
          </cell>
          <cell r="D226" t="str">
            <v>NO</v>
          </cell>
          <cell r="E226" t="str">
            <v>DIETISTICA</v>
          </cell>
          <cell r="F226">
            <v>12</v>
          </cell>
          <cell r="G226">
            <v>0</v>
          </cell>
          <cell r="H226">
            <v>9</v>
          </cell>
          <cell r="I226">
            <v>25</v>
          </cell>
          <cell r="J226">
            <v>17</v>
          </cell>
          <cell r="K226">
            <v>2</v>
          </cell>
          <cell r="L226">
            <v>14</v>
          </cell>
          <cell r="M226">
            <v>17.647058823529413</v>
          </cell>
          <cell r="N226" t="str">
            <v>-</v>
          </cell>
          <cell r="O226" t="str">
            <v>-</v>
          </cell>
          <cell r="P226" t="str">
            <v>-</v>
          </cell>
          <cell r="Q226" t="str">
            <v>-</v>
          </cell>
          <cell r="R226" t="str">
            <v>-</v>
          </cell>
          <cell r="S226" t="str">
            <v>-</v>
          </cell>
          <cell r="T226" t="str">
            <v>-</v>
          </cell>
          <cell r="U226" t="str">
            <v>-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1112</v>
          </cell>
          <cell r="C227" t="str">
            <v>Laurea DM509</v>
          </cell>
          <cell r="D227" t="str">
            <v>NO</v>
          </cell>
          <cell r="E227" t="str">
            <v>EDUCAZIONE PROFESSIONALE</v>
          </cell>
          <cell r="F227">
            <v>35</v>
          </cell>
          <cell r="G227">
            <v>4</v>
          </cell>
          <cell r="H227">
            <v>29</v>
          </cell>
          <cell r="I227">
            <v>17.142857142857142</v>
          </cell>
          <cell r="J227">
            <v>38</v>
          </cell>
          <cell r="K227">
            <v>8</v>
          </cell>
          <cell r="L227">
            <v>27</v>
          </cell>
          <cell r="M227">
            <v>28.947368421052634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 t="str">
            <v>-</v>
          </cell>
          <cell r="S227" t="str">
            <v>-</v>
          </cell>
          <cell r="T227" t="str">
            <v>-</v>
          </cell>
          <cell r="U227" t="str">
            <v>-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1027</v>
          </cell>
          <cell r="C228" t="str">
            <v>Laurea DM509</v>
          </cell>
          <cell r="D228" t="str">
            <v>NO</v>
          </cell>
          <cell r="E228" t="str">
            <v>FISIOTERAPIA</v>
          </cell>
          <cell r="F228">
            <v>155</v>
          </cell>
          <cell r="G228">
            <v>0</v>
          </cell>
          <cell r="H228">
            <v>110</v>
          </cell>
          <cell r="I228">
            <v>29.03225806451613</v>
          </cell>
          <cell r="J228">
            <v>114</v>
          </cell>
          <cell r="K228">
            <v>3</v>
          </cell>
          <cell r="L228">
            <v>101</v>
          </cell>
          <cell r="M228">
            <v>11.403508771929824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 t="str">
            <v>-</v>
          </cell>
          <cell r="S228" t="str">
            <v>-</v>
          </cell>
          <cell r="T228" t="str">
            <v>-</v>
          </cell>
          <cell r="U228" t="str">
            <v>-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1028</v>
          </cell>
          <cell r="C229" t="str">
            <v>Laurea DM509</v>
          </cell>
          <cell r="D229" t="str">
            <v>NO</v>
          </cell>
          <cell r="E229" t="str">
            <v>IGIENE DENTALE</v>
          </cell>
          <cell r="F229">
            <v>22</v>
          </cell>
          <cell r="G229">
            <v>1</v>
          </cell>
          <cell r="H229">
            <v>18</v>
          </cell>
          <cell r="I229">
            <v>18.181818181818183</v>
          </cell>
          <cell r="J229">
            <v>23</v>
          </cell>
          <cell r="K229">
            <v>0</v>
          </cell>
          <cell r="L229">
            <v>22</v>
          </cell>
          <cell r="M229">
            <v>4.3478260869565215</v>
          </cell>
          <cell r="N229" t="str">
            <v>-</v>
          </cell>
          <cell r="O229" t="str">
            <v>-</v>
          </cell>
          <cell r="P229" t="str">
            <v>-</v>
          </cell>
          <cell r="Q229" t="str">
            <v>-</v>
          </cell>
          <cell r="R229" t="str">
            <v>-</v>
          </cell>
          <cell r="S229" t="str">
            <v>-</v>
          </cell>
          <cell r="T229" t="str">
            <v>-</v>
          </cell>
          <cell r="U229" t="str">
            <v>-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1029</v>
          </cell>
          <cell r="C230" t="str">
            <v>Laurea DM509</v>
          </cell>
          <cell r="D230" t="str">
            <v>NO</v>
          </cell>
          <cell r="E230" t="str">
            <v>INFERMIERISTICA</v>
          </cell>
          <cell r="F230">
            <v>537</v>
          </cell>
          <cell r="G230">
            <v>1</v>
          </cell>
          <cell r="H230">
            <v>505</v>
          </cell>
          <cell r="I230">
            <v>5.95903165735568</v>
          </cell>
          <cell r="J230">
            <v>564</v>
          </cell>
          <cell r="K230">
            <v>15</v>
          </cell>
          <cell r="L230">
            <v>516</v>
          </cell>
          <cell r="M230">
            <v>8.51063829787234</v>
          </cell>
          <cell r="N230" t="str">
            <v>-</v>
          </cell>
          <cell r="O230" t="str">
            <v>-</v>
          </cell>
          <cell r="P230" t="str">
            <v>-</v>
          </cell>
          <cell r="Q230" t="str">
            <v>-</v>
          </cell>
          <cell r="R230" t="str">
            <v>-</v>
          </cell>
          <cell r="S230" t="str">
            <v>-</v>
          </cell>
          <cell r="T230" t="str">
            <v>-</v>
          </cell>
          <cell r="U230" t="str">
            <v>-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1030</v>
          </cell>
          <cell r="C231" t="str">
            <v>Laurea DM509</v>
          </cell>
          <cell r="D231" t="str">
            <v>NO</v>
          </cell>
          <cell r="E231" t="str">
            <v>LOGOPEDIA</v>
          </cell>
          <cell r="F231">
            <v>19</v>
          </cell>
          <cell r="G231">
            <v>0</v>
          </cell>
          <cell r="H231">
            <v>16</v>
          </cell>
          <cell r="I231">
            <v>15.789473684210526</v>
          </cell>
          <cell r="J231">
            <v>17</v>
          </cell>
          <cell r="K231">
            <v>0</v>
          </cell>
          <cell r="L231">
            <v>15</v>
          </cell>
          <cell r="M231">
            <v>11.76470588235294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-</v>
          </cell>
          <cell r="R231" t="str">
            <v>-</v>
          </cell>
          <cell r="S231" t="str">
            <v>-</v>
          </cell>
          <cell r="T231" t="str">
            <v>-</v>
          </cell>
          <cell r="U231" t="str">
            <v>-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1031</v>
          </cell>
          <cell r="C232" t="str">
            <v>Laurea DM509</v>
          </cell>
          <cell r="D232" t="str">
            <v>NO</v>
          </cell>
          <cell r="E232" t="str">
            <v>ORTOTTICA ED ASSISTENZA OFTALMOLOGICA</v>
          </cell>
          <cell r="F232">
            <v>10</v>
          </cell>
          <cell r="G232">
            <v>0</v>
          </cell>
          <cell r="H232">
            <v>8</v>
          </cell>
          <cell r="I232">
            <v>20</v>
          </cell>
          <cell r="J232">
            <v>10</v>
          </cell>
          <cell r="K232">
            <v>1</v>
          </cell>
          <cell r="L232">
            <v>8</v>
          </cell>
          <cell r="M232">
            <v>20</v>
          </cell>
          <cell r="N232" t="str">
            <v>-</v>
          </cell>
          <cell r="O232" t="str">
            <v>-</v>
          </cell>
          <cell r="P232" t="str">
            <v>-</v>
          </cell>
          <cell r="Q232" t="str">
            <v>-</v>
          </cell>
          <cell r="R232" t="str">
            <v>-</v>
          </cell>
          <cell r="S232" t="str">
            <v>-</v>
          </cell>
          <cell r="T232" t="str">
            <v>-</v>
          </cell>
          <cell r="U232" t="str">
            <v>-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1032</v>
          </cell>
          <cell r="C233" t="str">
            <v>Laurea DM509</v>
          </cell>
          <cell r="D233" t="str">
            <v>NO</v>
          </cell>
          <cell r="E233" t="str">
            <v>OSTETRICIA</v>
          </cell>
          <cell r="F233">
            <v>24</v>
          </cell>
          <cell r="G233">
            <v>2</v>
          </cell>
          <cell r="H233">
            <v>22</v>
          </cell>
          <cell r="I233">
            <v>8.333333333333332</v>
          </cell>
          <cell r="J233">
            <v>22</v>
          </cell>
          <cell r="K233">
            <v>0</v>
          </cell>
          <cell r="L233">
            <v>22</v>
          </cell>
          <cell r="M233">
            <v>0</v>
          </cell>
          <cell r="N233" t="str">
            <v>-</v>
          </cell>
          <cell r="O233" t="str">
            <v>-</v>
          </cell>
          <cell r="P233" t="str">
            <v>-</v>
          </cell>
          <cell r="Q233" t="str">
            <v>-</v>
          </cell>
          <cell r="R233" t="str">
            <v>-</v>
          </cell>
          <cell r="S233" t="str">
            <v>-</v>
          </cell>
          <cell r="T233" t="str">
            <v>-</v>
          </cell>
          <cell r="U233" t="str">
            <v>-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1033</v>
          </cell>
          <cell r="C234" t="str">
            <v>Laurea DM509</v>
          </cell>
          <cell r="D234" t="str">
            <v>NO</v>
          </cell>
          <cell r="E234" t="str">
            <v>TECNICHE AUDIOMETRICHE</v>
          </cell>
          <cell r="F234">
            <v>14</v>
          </cell>
          <cell r="G234">
            <v>0</v>
          </cell>
          <cell r="H234">
            <v>13</v>
          </cell>
          <cell r="I234">
            <v>7.142857142857142</v>
          </cell>
          <cell r="J234">
            <v>18</v>
          </cell>
          <cell r="K234">
            <v>0</v>
          </cell>
          <cell r="L234">
            <v>15</v>
          </cell>
          <cell r="M234">
            <v>16.666666666666664</v>
          </cell>
          <cell r="N234" t="str">
            <v>-</v>
          </cell>
          <cell r="O234" t="str">
            <v>-</v>
          </cell>
          <cell r="P234" t="str">
            <v>-</v>
          </cell>
          <cell r="Q234" t="str">
            <v>-</v>
          </cell>
          <cell r="R234" t="str">
            <v>-</v>
          </cell>
          <cell r="S234" t="str">
            <v>-</v>
          </cell>
          <cell r="T234" t="str">
            <v>-</v>
          </cell>
          <cell r="U234" t="str">
            <v>-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1034</v>
          </cell>
          <cell r="C235" t="str">
            <v>Laurea DM509</v>
          </cell>
          <cell r="D235" t="str">
            <v>NO</v>
          </cell>
          <cell r="E235" t="str">
            <v>TECNICHE AUDIOPROTESICHE</v>
          </cell>
          <cell r="F235">
            <v>18</v>
          </cell>
          <cell r="G235">
            <v>3</v>
          </cell>
          <cell r="H235">
            <v>15</v>
          </cell>
          <cell r="I235">
            <v>16.666666666666664</v>
          </cell>
          <cell r="J235">
            <v>20</v>
          </cell>
          <cell r="K235">
            <v>3</v>
          </cell>
          <cell r="L235">
            <v>19</v>
          </cell>
          <cell r="M235">
            <v>5</v>
          </cell>
          <cell r="N235" t="str">
            <v>-</v>
          </cell>
          <cell r="O235" t="str">
            <v>-</v>
          </cell>
          <cell r="P235" t="str">
            <v>-</v>
          </cell>
          <cell r="Q235" t="str">
            <v>-</v>
          </cell>
          <cell r="R235" t="str">
            <v>-</v>
          </cell>
          <cell r="S235" t="str">
            <v>-</v>
          </cell>
          <cell r="T235" t="str">
            <v>-</v>
          </cell>
          <cell r="U235" t="str">
            <v>-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1093</v>
          </cell>
          <cell r="C236" t="str">
            <v>Laurea DM509</v>
          </cell>
          <cell r="D236" t="str">
            <v>NO</v>
          </cell>
          <cell r="E236" t="str">
            <v>TECNICHE DELLA PREV.NELL'AMBIENTE E NEI LUOGHI DI LAVORO</v>
          </cell>
          <cell r="F236">
            <v>61</v>
          </cell>
          <cell r="G236">
            <v>4</v>
          </cell>
          <cell r="H236">
            <v>54</v>
          </cell>
          <cell r="I236">
            <v>11.475409836065573</v>
          </cell>
          <cell r="J236">
            <v>62</v>
          </cell>
          <cell r="K236">
            <v>1</v>
          </cell>
          <cell r="L236">
            <v>55</v>
          </cell>
          <cell r="M236">
            <v>11.29032258064516</v>
          </cell>
          <cell r="N236" t="str">
            <v>-</v>
          </cell>
          <cell r="O236" t="str">
            <v>-</v>
          </cell>
          <cell r="P236" t="str">
            <v>-</v>
          </cell>
          <cell r="Q236" t="str">
            <v>-</v>
          </cell>
          <cell r="R236" t="str">
            <v>-</v>
          </cell>
          <cell r="S236" t="str">
            <v>-</v>
          </cell>
          <cell r="T236" t="str">
            <v>-</v>
          </cell>
          <cell r="U236" t="str">
            <v>-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1095</v>
          </cell>
          <cell r="C237" t="str">
            <v>Laurea DM509</v>
          </cell>
          <cell r="D237" t="str">
            <v>NO</v>
          </cell>
          <cell r="E237" t="str">
            <v>TECNICHE DELLA RIABILITAZIONE PSICHIATRICA</v>
          </cell>
          <cell r="F237">
            <v>36</v>
          </cell>
          <cell r="G237">
            <v>3</v>
          </cell>
          <cell r="H237">
            <v>33</v>
          </cell>
          <cell r="I237">
            <v>8.333333333333332</v>
          </cell>
          <cell r="J237">
            <v>39</v>
          </cell>
          <cell r="K237">
            <v>3</v>
          </cell>
          <cell r="L237">
            <v>37</v>
          </cell>
          <cell r="M237">
            <v>5.128205128205128</v>
          </cell>
          <cell r="N237" t="str">
            <v>-</v>
          </cell>
          <cell r="O237" t="str">
            <v>-</v>
          </cell>
          <cell r="P237" t="str">
            <v>-</v>
          </cell>
          <cell r="Q237" t="str">
            <v>-</v>
          </cell>
          <cell r="R237" t="str">
            <v>-</v>
          </cell>
          <cell r="S237" t="str">
            <v>-</v>
          </cell>
          <cell r="T237" t="str">
            <v>-</v>
          </cell>
          <cell r="U237" t="str">
            <v>-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1113</v>
          </cell>
          <cell r="C238" t="str">
            <v>Laurea DM509</v>
          </cell>
          <cell r="D238" t="str">
            <v>NO</v>
          </cell>
          <cell r="E238" t="str">
            <v>TECNICHE DI FISIOPATOL.CARDIOCIRCOL.E PERFUSIONE CARDIOVASCOLARE</v>
          </cell>
          <cell r="F238">
            <v>16</v>
          </cell>
          <cell r="G238">
            <v>0</v>
          </cell>
          <cell r="H238">
            <v>10</v>
          </cell>
          <cell r="I238">
            <v>37.5</v>
          </cell>
          <cell r="J238">
            <v>15</v>
          </cell>
          <cell r="K238">
            <v>2</v>
          </cell>
          <cell r="L238">
            <v>12</v>
          </cell>
          <cell r="M238">
            <v>20</v>
          </cell>
          <cell r="N238" t="str">
            <v>-</v>
          </cell>
          <cell r="O238" t="str">
            <v>-</v>
          </cell>
          <cell r="P238" t="str">
            <v>-</v>
          </cell>
          <cell r="Q238" t="str">
            <v>-</v>
          </cell>
          <cell r="R238" t="str">
            <v>-</v>
          </cell>
          <cell r="S238" t="str">
            <v>-</v>
          </cell>
          <cell r="T238" t="str">
            <v>-</v>
          </cell>
          <cell r="U238" t="str">
            <v>-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1035</v>
          </cell>
          <cell r="C239" t="str">
            <v>Laurea DM509</v>
          </cell>
          <cell r="D239" t="str">
            <v>NO</v>
          </cell>
          <cell r="E239" t="str">
            <v>TECNICHE DI LABORATORIO BIOMEDICO</v>
          </cell>
          <cell r="F239">
            <v>21</v>
          </cell>
          <cell r="G239">
            <v>2</v>
          </cell>
          <cell r="H239">
            <v>20</v>
          </cell>
          <cell r="I239">
            <v>4.761904761904762</v>
          </cell>
          <cell r="J239">
            <v>24</v>
          </cell>
          <cell r="K239">
            <v>0</v>
          </cell>
          <cell r="L239">
            <v>18</v>
          </cell>
          <cell r="M239">
            <v>25</v>
          </cell>
          <cell r="N239" t="str">
            <v>-</v>
          </cell>
          <cell r="O239" t="str">
            <v>-</v>
          </cell>
          <cell r="P239" t="str">
            <v>-</v>
          </cell>
          <cell r="Q239" t="str">
            <v>-</v>
          </cell>
          <cell r="R239" t="str">
            <v>-</v>
          </cell>
          <cell r="S239" t="str">
            <v>-</v>
          </cell>
          <cell r="T239" t="str">
            <v>-</v>
          </cell>
          <cell r="U239" t="str">
            <v>-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1114</v>
          </cell>
          <cell r="C240" t="str">
            <v>Laurea DM509</v>
          </cell>
          <cell r="D240" t="str">
            <v>NO</v>
          </cell>
          <cell r="E240" t="str">
            <v>TECNICHE DI NEUROFISIOPATOLOGIA</v>
          </cell>
          <cell r="F240">
            <v>9</v>
          </cell>
          <cell r="G240">
            <v>0</v>
          </cell>
          <cell r="H240">
            <v>5</v>
          </cell>
          <cell r="I240">
            <v>44.44444444444444</v>
          </cell>
          <cell r="J240">
            <v>10</v>
          </cell>
          <cell r="K240">
            <v>0</v>
          </cell>
          <cell r="L240">
            <v>9</v>
          </cell>
          <cell r="M240">
            <v>10</v>
          </cell>
          <cell r="N240" t="str">
            <v>-</v>
          </cell>
          <cell r="O240" t="str">
            <v>-</v>
          </cell>
          <cell r="P240" t="str">
            <v>-</v>
          </cell>
          <cell r="Q240" t="str">
            <v>-</v>
          </cell>
          <cell r="R240" t="str">
            <v>-</v>
          </cell>
          <cell r="S240" t="str">
            <v>-</v>
          </cell>
          <cell r="T240" t="str">
            <v>-</v>
          </cell>
          <cell r="U240" t="str">
            <v>-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1115</v>
          </cell>
          <cell r="C241" t="str">
            <v>Laurea DM509</v>
          </cell>
          <cell r="D241" t="str">
            <v>NO</v>
          </cell>
          <cell r="E241" t="str">
            <v>TECNICHE DI RADIOLOGIA MEDICA,PER IMMAGINI E RADIOTERAPIA</v>
          </cell>
          <cell r="F241">
            <v>22</v>
          </cell>
          <cell r="G241">
            <v>0</v>
          </cell>
          <cell r="H241">
            <v>18</v>
          </cell>
          <cell r="I241">
            <v>18.181818181818183</v>
          </cell>
          <cell r="J241">
            <v>28</v>
          </cell>
          <cell r="K241">
            <v>0</v>
          </cell>
          <cell r="L241">
            <v>24</v>
          </cell>
          <cell r="M241">
            <v>14.285714285714285</v>
          </cell>
          <cell r="N241" t="str">
            <v>-</v>
          </cell>
          <cell r="O241" t="str">
            <v>-</v>
          </cell>
          <cell r="P241" t="str">
            <v>-</v>
          </cell>
          <cell r="Q241" t="str">
            <v>-</v>
          </cell>
          <cell r="R241" t="str">
            <v>-</v>
          </cell>
          <cell r="S241" t="str">
            <v>-</v>
          </cell>
          <cell r="T241" t="str">
            <v>-</v>
          </cell>
          <cell r="U241" t="str">
            <v>-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8466</v>
          </cell>
          <cell r="C242" t="str">
            <v>Laurea magistrale ciclo unico 6 anni DM270</v>
          </cell>
          <cell r="D242" t="str">
            <v>SI</v>
          </cell>
          <cell r="E242" t="str">
            <v>MEDICINA E CHIRURGIA - BARI ENGLISH MEDICAL CURRICULUM (D.M.270/04)</v>
          </cell>
          <cell r="F242" t="str">
            <v>-</v>
          </cell>
          <cell r="G242" t="str">
            <v>-</v>
          </cell>
          <cell r="H242" t="str">
            <v>-</v>
          </cell>
          <cell r="I242" t="str">
            <v>-</v>
          </cell>
          <cell r="J242" t="str">
            <v>-</v>
          </cell>
          <cell r="K242" t="str">
            <v>-</v>
          </cell>
          <cell r="L242" t="str">
            <v>-</v>
          </cell>
          <cell r="M242" t="str">
            <v>-</v>
          </cell>
          <cell r="N242" t="str">
            <v>-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28</v>
          </cell>
          <cell r="S242">
            <v>0</v>
          </cell>
          <cell r="T242">
            <v>24</v>
          </cell>
          <cell r="U242">
            <v>14.28571428571429</v>
          </cell>
          <cell r="V242">
            <v>27</v>
          </cell>
          <cell r="W242">
            <v>0</v>
          </cell>
          <cell r="X242">
            <v>19</v>
          </cell>
          <cell r="Y242">
            <v>29.629629629629626</v>
          </cell>
        </row>
        <row r="243">
          <cell r="B243">
            <v>8462</v>
          </cell>
          <cell r="C243" t="str">
            <v>Laurea magistrale ciclo unico 6 anni DM270</v>
          </cell>
          <cell r="D243" t="str">
            <v>SI</v>
          </cell>
          <cell r="E243" t="str">
            <v>MEDICINA E CHIRURGIA (D.M.270/04)</v>
          </cell>
          <cell r="F243">
            <v>281</v>
          </cell>
          <cell r="G243">
            <v>0</v>
          </cell>
          <cell r="H243">
            <v>272</v>
          </cell>
          <cell r="I243">
            <v>3.202846975088968</v>
          </cell>
          <cell r="J243">
            <v>302</v>
          </cell>
          <cell r="K243">
            <v>0</v>
          </cell>
          <cell r="L243">
            <v>284</v>
          </cell>
          <cell r="M243">
            <v>5.960264900662252</v>
          </cell>
          <cell r="N243">
            <v>268</v>
          </cell>
          <cell r="O243">
            <v>0</v>
          </cell>
          <cell r="P243">
            <v>258</v>
          </cell>
          <cell r="Q243">
            <v>3.731343283582089</v>
          </cell>
          <cell r="R243">
            <v>262</v>
          </cell>
          <cell r="S243">
            <v>0</v>
          </cell>
          <cell r="T243">
            <v>245</v>
          </cell>
          <cell r="U243">
            <v>6.488549618320616</v>
          </cell>
          <cell r="V243">
            <v>234</v>
          </cell>
          <cell r="W243">
            <v>0</v>
          </cell>
          <cell r="X243">
            <v>225</v>
          </cell>
          <cell r="Y243">
            <v>3.8461538461538463</v>
          </cell>
        </row>
        <row r="244">
          <cell r="B244">
            <v>8463</v>
          </cell>
          <cell r="C244" t="str">
            <v>Laurea magistrale ciclo unico 6 anni DM270</v>
          </cell>
          <cell r="D244" t="str">
            <v>SI</v>
          </cell>
          <cell r="E244" t="str">
            <v>ODONTOIATRIA E PROTESI DENTARIA (D.M.270/04)</v>
          </cell>
          <cell r="F244">
            <v>26</v>
          </cell>
          <cell r="G244">
            <v>0</v>
          </cell>
          <cell r="H244">
            <v>22</v>
          </cell>
          <cell r="I244">
            <v>15.384615384615385</v>
          </cell>
          <cell r="J244">
            <v>21</v>
          </cell>
          <cell r="K244">
            <v>0</v>
          </cell>
          <cell r="L244">
            <v>18</v>
          </cell>
          <cell r="M244">
            <v>14.285714285714285</v>
          </cell>
          <cell r="N244">
            <v>39</v>
          </cell>
          <cell r="O244">
            <v>0</v>
          </cell>
          <cell r="P244">
            <v>29</v>
          </cell>
          <cell r="Q244">
            <v>25.64102564102564</v>
          </cell>
          <cell r="R244">
            <v>23</v>
          </cell>
          <cell r="S244">
            <v>0</v>
          </cell>
          <cell r="T244">
            <v>18</v>
          </cell>
          <cell r="U244">
            <v>21.739130434782606</v>
          </cell>
          <cell r="V244">
            <v>15</v>
          </cell>
          <cell r="W244">
            <v>0</v>
          </cell>
          <cell r="X244">
            <v>13</v>
          </cell>
          <cell r="Y244">
            <v>13.333333333333334</v>
          </cell>
        </row>
        <row r="245">
          <cell r="B245">
            <v>8465</v>
          </cell>
          <cell r="C245" t="str">
            <v>Laurea magistrale DM270</v>
          </cell>
          <cell r="D245" t="str">
            <v>SI</v>
          </cell>
          <cell r="E245" t="str">
            <v>SCIENZE DELLE PROFESSIONI SANITARIE DELLA PREVENZIONE (D.M. 270/04)</v>
          </cell>
          <cell r="F245" t="str">
            <v>-</v>
          </cell>
          <cell r="G245" t="str">
            <v>-</v>
          </cell>
          <cell r="H245" t="str">
            <v>-</v>
          </cell>
          <cell r="I245" t="str">
            <v>-</v>
          </cell>
          <cell r="J245" t="str">
            <v>-</v>
          </cell>
          <cell r="K245" t="str">
            <v>-</v>
          </cell>
          <cell r="L245" t="str">
            <v>-</v>
          </cell>
          <cell r="M245" t="str">
            <v>-</v>
          </cell>
          <cell r="N245" t="str">
            <v>-</v>
          </cell>
          <cell r="O245" t="str">
            <v>-</v>
          </cell>
          <cell r="P245" t="str">
            <v>-</v>
          </cell>
          <cell r="Q245" t="str">
            <v>-</v>
          </cell>
          <cell r="R245">
            <v>21</v>
          </cell>
          <cell r="S245">
            <v>1</v>
          </cell>
          <cell r="T245">
            <v>20</v>
          </cell>
          <cell r="U245">
            <v>4.761904761904767</v>
          </cell>
          <cell r="V245">
            <v>19</v>
          </cell>
          <cell r="W245">
            <v>0</v>
          </cell>
          <cell r="X245">
            <v>18</v>
          </cell>
          <cell r="Y245">
            <v>5.263157894736842</v>
          </cell>
        </row>
        <row r="246">
          <cell r="B246">
            <v>8464</v>
          </cell>
          <cell r="C246" t="str">
            <v>Laurea magistrale DM270</v>
          </cell>
          <cell r="D246" t="str">
            <v>SI</v>
          </cell>
          <cell r="E246" t="str">
            <v>SCIENZE INFERMIERISTICHE ED OSTETRICHE (D.M.270/04)</v>
          </cell>
          <cell r="F246" t="str">
            <v>-</v>
          </cell>
          <cell r="G246" t="str">
            <v>-</v>
          </cell>
          <cell r="H246" t="str">
            <v>-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-</v>
          </cell>
          <cell r="N246">
            <v>10</v>
          </cell>
          <cell r="O246">
            <v>0</v>
          </cell>
          <cell r="P246">
            <v>10</v>
          </cell>
          <cell r="Q246">
            <v>0</v>
          </cell>
          <cell r="R246">
            <v>20</v>
          </cell>
          <cell r="S246">
            <v>0</v>
          </cell>
          <cell r="T246">
            <v>17</v>
          </cell>
          <cell r="U246">
            <v>15.000000000000002</v>
          </cell>
          <cell r="V246">
            <v>20</v>
          </cell>
          <cell r="W246">
            <v>0</v>
          </cell>
          <cell r="X246">
            <v>20</v>
          </cell>
          <cell r="Y246">
            <v>0</v>
          </cell>
        </row>
        <row r="247">
          <cell r="B247">
            <v>7053</v>
          </cell>
          <cell r="C247" t="str">
            <v>Laurea DM270</v>
          </cell>
          <cell r="D247" t="str">
            <v>SI</v>
          </cell>
          <cell r="E247" t="str">
            <v>ECONOMIA AZIENDALE (D.M.270/04)</v>
          </cell>
          <cell r="F247">
            <v>384</v>
          </cell>
          <cell r="G247">
            <v>7</v>
          </cell>
          <cell r="H247">
            <v>288</v>
          </cell>
          <cell r="I247">
            <v>25</v>
          </cell>
          <cell r="J247">
            <v>457</v>
          </cell>
          <cell r="K247">
            <v>6</v>
          </cell>
          <cell r="L247">
            <v>289</v>
          </cell>
          <cell r="M247">
            <v>36.76148796498906</v>
          </cell>
          <cell r="N247">
            <v>342</v>
          </cell>
          <cell r="O247">
            <v>1</v>
          </cell>
          <cell r="P247">
            <v>225</v>
          </cell>
          <cell r="Q247">
            <v>34.21052631578947</v>
          </cell>
          <cell r="R247">
            <v>324</v>
          </cell>
          <cell r="S247">
            <v>6</v>
          </cell>
          <cell r="T247">
            <v>212</v>
          </cell>
          <cell r="U247">
            <v>34.5679012345679</v>
          </cell>
          <cell r="V247">
            <v>343</v>
          </cell>
          <cell r="W247">
            <v>2</v>
          </cell>
          <cell r="X247">
            <v>264</v>
          </cell>
          <cell r="Y247">
            <v>23.03206997084548</v>
          </cell>
        </row>
        <row r="248">
          <cell r="B248">
            <v>7122</v>
          </cell>
          <cell r="C248" t="str">
            <v>Laurea DM270</v>
          </cell>
          <cell r="D248" t="str">
            <v>SI</v>
          </cell>
          <cell r="E248" t="str">
            <v>ECONOMIA AZIENDALE (D.M.270/04) (BRINDISI)</v>
          </cell>
          <cell r="F248">
            <v>121</v>
          </cell>
          <cell r="G248">
            <v>4</v>
          </cell>
          <cell r="H248">
            <v>61</v>
          </cell>
          <cell r="I248">
            <v>49.586776859504134</v>
          </cell>
          <cell r="J248">
            <v>113</v>
          </cell>
          <cell r="K248">
            <v>0</v>
          </cell>
          <cell r="L248">
            <v>54</v>
          </cell>
          <cell r="M248">
            <v>52.21238938053098</v>
          </cell>
          <cell r="N248">
            <v>132</v>
          </cell>
          <cell r="O248">
            <v>2</v>
          </cell>
          <cell r="P248">
            <v>75</v>
          </cell>
          <cell r="Q248">
            <v>43.18181818181818</v>
          </cell>
          <cell r="R248">
            <v>149</v>
          </cell>
          <cell r="S248">
            <v>1</v>
          </cell>
          <cell r="T248">
            <v>93</v>
          </cell>
          <cell r="U248">
            <v>37.58389261744966</v>
          </cell>
          <cell r="V248">
            <v>138</v>
          </cell>
          <cell r="W248">
            <v>5</v>
          </cell>
          <cell r="X248">
            <v>97</v>
          </cell>
          <cell r="Y248">
            <v>29.71014492753623</v>
          </cell>
        </row>
        <row r="249">
          <cell r="B249">
            <v>7052</v>
          </cell>
          <cell r="C249" t="str">
            <v>Laurea DM270</v>
          </cell>
          <cell r="D249" t="str">
            <v>SI</v>
          </cell>
          <cell r="E249" t="str">
            <v>MARKETING E COMUNICAZIONE D'AZIENDA (D.M.270/04)</v>
          </cell>
          <cell r="F249">
            <v>343</v>
          </cell>
          <cell r="G249">
            <v>5</v>
          </cell>
          <cell r="H249">
            <v>215</v>
          </cell>
          <cell r="I249">
            <v>37.31778425655977</v>
          </cell>
          <cell r="J249">
            <v>341</v>
          </cell>
          <cell r="K249">
            <v>13</v>
          </cell>
          <cell r="L249">
            <v>212</v>
          </cell>
          <cell r="M249">
            <v>37.82991202346041</v>
          </cell>
          <cell r="N249">
            <v>421</v>
          </cell>
          <cell r="O249">
            <v>7</v>
          </cell>
          <cell r="P249">
            <v>243</v>
          </cell>
          <cell r="Q249">
            <v>42.280285035629454</v>
          </cell>
          <cell r="R249">
            <v>400</v>
          </cell>
          <cell r="S249">
            <v>8</v>
          </cell>
          <cell r="T249">
            <v>237</v>
          </cell>
          <cell r="U249">
            <v>40.75</v>
          </cell>
          <cell r="V249">
            <v>360</v>
          </cell>
          <cell r="W249">
            <v>4</v>
          </cell>
          <cell r="X249">
            <v>233</v>
          </cell>
          <cell r="Y249">
            <v>35.27777777777778</v>
          </cell>
        </row>
        <row r="250">
          <cell r="B250">
            <v>1009</v>
          </cell>
          <cell r="C250" t="str">
            <v>Laurea DM509</v>
          </cell>
          <cell r="D250" t="str">
            <v>NO</v>
          </cell>
          <cell r="E250" t="str">
            <v>ECONOMIA AZIENDALE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1010</v>
          </cell>
          <cell r="C251" t="str">
            <v>Laurea DM509</v>
          </cell>
          <cell r="D251" t="str">
            <v>NO</v>
          </cell>
          <cell r="E251" t="str">
            <v>ECONOMIA AZIENDALE (BRINDISI)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1106</v>
          </cell>
          <cell r="C252" t="str">
            <v>Laurea DM509</v>
          </cell>
          <cell r="D252" t="str">
            <v>NO</v>
          </cell>
          <cell r="E252" t="str">
            <v>MARKETING E COMUNICAZIONE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8053</v>
          </cell>
          <cell r="C253" t="str">
            <v>Laurea magistrale DM270</v>
          </cell>
          <cell r="D253" t="str">
            <v>SI</v>
          </cell>
          <cell r="E253" t="str">
            <v>CONSULENZA PROFESSIONALE PER LE AZIENDE (D.M.270/04)</v>
          </cell>
          <cell r="F253">
            <v>148</v>
          </cell>
          <cell r="G253">
            <v>2</v>
          </cell>
          <cell r="H253">
            <v>116</v>
          </cell>
          <cell r="I253">
            <v>21.62162162162162</v>
          </cell>
          <cell r="J253">
            <v>137</v>
          </cell>
          <cell r="K253">
            <v>5</v>
          </cell>
          <cell r="L253">
            <v>121</v>
          </cell>
          <cell r="M253">
            <v>11.678832116788321</v>
          </cell>
          <cell r="N253">
            <v>103</v>
          </cell>
          <cell r="O253">
            <v>2</v>
          </cell>
          <cell r="P253">
            <v>94</v>
          </cell>
          <cell r="Q253">
            <v>8.737864077669903</v>
          </cell>
          <cell r="R253">
            <v>108</v>
          </cell>
          <cell r="S253">
            <v>0</v>
          </cell>
          <cell r="T253">
            <v>94</v>
          </cell>
          <cell r="U253">
            <v>12.962962962962965</v>
          </cell>
          <cell r="V253">
            <v>113</v>
          </cell>
          <cell r="W253">
            <v>1</v>
          </cell>
          <cell r="X253">
            <v>95</v>
          </cell>
          <cell r="Y253">
            <v>15.929203539823009</v>
          </cell>
        </row>
        <row r="254">
          <cell r="B254">
            <v>8058</v>
          </cell>
          <cell r="C254" t="str">
            <v>Laurea magistrale DM270</v>
          </cell>
          <cell r="D254" t="str">
            <v>NO</v>
          </cell>
          <cell r="E254" t="str">
            <v>ECONOMIA DEGLI INTERMEDIARI E DEI MERCATI FINANZIARI (D.M.270/04)</v>
          </cell>
          <cell r="F254" t="str">
            <v>-</v>
          </cell>
          <cell r="G254" t="str">
            <v>-</v>
          </cell>
          <cell r="H254" t="str">
            <v>-</v>
          </cell>
          <cell r="I254" t="str">
            <v>-</v>
          </cell>
          <cell r="J254">
            <v>54</v>
          </cell>
          <cell r="K254">
            <v>0</v>
          </cell>
          <cell r="L254">
            <v>42</v>
          </cell>
          <cell r="M254">
            <v>22.22222222222222</v>
          </cell>
          <cell r="N254">
            <v>60</v>
          </cell>
          <cell r="O254">
            <v>0</v>
          </cell>
          <cell r="P254">
            <v>53</v>
          </cell>
          <cell r="Q254">
            <v>11.666666666666666</v>
          </cell>
          <cell r="R254">
            <v>36</v>
          </cell>
          <cell r="S254">
            <v>0</v>
          </cell>
          <cell r="T254">
            <v>34</v>
          </cell>
          <cell r="U254">
            <v>5.555555555555558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8967</v>
          </cell>
          <cell r="C255" t="str">
            <v>Laurea magistrale DM270</v>
          </cell>
          <cell r="D255" t="str">
            <v>NO</v>
          </cell>
          <cell r="E255" t="str">
            <v>ECONOMIA E GESTIONE DELLE AZIENDE E DEI SERVIZI TURISTICI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14</v>
          </cell>
          <cell r="W255">
            <v>0</v>
          </cell>
          <cell r="X255">
            <v>9</v>
          </cell>
          <cell r="Y255">
            <v>35.714285714285715</v>
          </cell>
        </row>
        <row r="256">
          <cell r="B256">
            <v>8055</v>
          </cell>
          <cell r="C256" t="str">
            <v>Laurea magistrale DM270</v>
          </cell>
          <cell r="D256" t="str">
            <v>SI</v>
          </cell>
          <cell r="E256" t="str">
            <v>ECONOMIA E MANAGEMENT (D.M.270/04)</v>
          </cell>
          <cell r="F256">
            <v>146</v>
          </cell>
          <cell r="G256">
            <v>1</v>
          </cell>
          <cell r="H256">
            <v>124</v>
          </cell>
          <cell r="I256">
            <v>15.068493150684931</v>
          </cell>
          <cell r="J256">
            <v>170</v>
          </cell>
          <cell r="K256">
            <v>5</v>
          </cell>
          <cell r="L256">
            <v>138</v>
          </cell>
          <cell r="M256">
            <v>18.823529411764707</v>
          </cell>
          <cell r="N256">
            <v>175</v>
          </cell>
          <cell r="O256">
            <v>0</v>
          </cell>
          <cell r="P256">
            <v>145</v>
          </cell>
          <cell r="Q256">
            <v>17.142857142857142</v>
          </cell>
          <cell r="R256">
            <v>121</v>
          </cell>
          <cell r="S256">
            <v>0</v>
          </cell>
          <cell r="T256">
            <v>105</v>
          </cell>
          <cell r="U256">
            <v>13.223140495867769</v>
          </cell>
          <cell r="V256">
            <v>125</v>
          </cell>
          <cell r="W256">
            <v>0</v>
          </cell>
          <cell r="X256">
            <v>109</v>
          </cell>
          <cell r="Y256">
            <v>12.8</v>
          </cell>
        </row>
        <row r="257">
          <cell r="B257">
            <v>8056</v>
          </cell>
          <cell r="C257" t="str">
            <v>Laurea magistrale DM270</v>
          </cell>
          <cell r="D257" t="str">
            <v>SI</v>
          </cell>
          <cell r="E257" t="str">
            <v>MARKETING (D.M.270/04)</v>
          </cell>
          <cell r="F257">
            <v>130</v>
          </cell>
          <cell r="G257">
            <v>1</v>
          </cell>
          <cell r="H257">
            <v>97</v>
          </cell>
          <cell r="I257">
            <v>25.384615384615383</v>
          </cell>
          <cell r="J257">
            <v>137</v>
          </cell>
          <cell r="K257">
            <v>3</v>
          </cell>
          <cell r="L257">
            <v>105</v>
          </cell>
          <cell r="M257">
            <v>23.357664233576642</v>
          </cell>
          <cell r="N257">
            <v>76</v>
          </cell>
          <cell r="O257">
            <v>1</v>
          </cell>
          <cell r="P257">
            <v>59</v>
          </cell>
          <cell r="Q257">
            <v>22.36842105263158</v>
          </cell>
          <cell r="R257">
            <v>71</v>
          </cell>
          <cell r="S257">
            <v>0</v>
          </cell>
          <cell r="T257">
            <v>59</v>
          </cell>
          <cell r="U257">
            <v>16.901408450704224</v>
          </cell>
          <cell r="V257">
            <v>61</v>
          </cell>
          <cell r="W257">
            <v>2</v>
          </cell>
          <cell r="X257">
            <v>46</v>
          </cell>
          <cell r="Y257">
            <v>24.59016393442623</v>
          </cell>
        </row>
        <row r="258">
          <cell r="B258">
            <v>5056</v>
          </cell>
          <cell r="C258" t="str">
            <v>Laurea specialistica DM509</v>
          </cell>
          <cell r="D258" t="str">
            <v>NO</v>
          </cell>
          <cell r="E258" t="str">
            <v>AMMINISTRAZIONE E CONSULENZA AZIENDALE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5011</v>
          </cell>
          <cell r="C259" t="str">
            <v>Laurea specialistica DM509</v>
          </cell>
          <cell r="D259" t="str">
            <v>NO</v>
          </cell>
          <cell r="E259" t="str">
            <v>CONSULENZA PROFESSIONALE PER LE AZIENDE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5013</v>
          </cell>
          <cell r="C260" t="str">
            <v>Laurea specialistica DM509</v>
          </cell>
          <cell r="D260" t="str">
            <v>NO</v>
          </cell>
          <cell r="E260" t="str">
            <v>ECONOMIA E MANAGEMENT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5015</v>
          </cell>
          <cell r="C261" t="str">
            <v>Laurea specialistica DM509</v>
          </cell>
          <cell r="D261" t="str">
            <v>NO</v>
          </cell>
          <cell r="E261" t="str">
            <v>MARKETING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</sheetData>
      <sheetData sheetId="11">
        <row r="3">
          <cell r="H3" t="str">
            <v>coorte a.a.2010-11</v>
          </cell>
          <cell r="M3" t="str">
            <v>coorte a.a.2011-12</v>
          </cell>
          <cell r="R3" t="str">
            <v>coorte a.a.2012-13</v>
          </cell>
          <cell r="W3" t="str">
            <v>coorte a.a.2013-14</v>
          </cell>
        </row>
        <row r="4">
          <cell r="B4" t="str">
            <v>COD. ESSE3</v>
          </cell>
          <cell r="C4" t="str">
            <v>TIPO CORSO</v>
          </cell>
          <cell r="D4" t="str">
            <v>in Off 2015-16</v>
          </cell>
          <cell r="E4" t="str">
            <v>CORSO DI STUDIO</v>
          </cell>
          <cell r="F4" t="str">
            <v>Media CFU per immatricolato</v>
          </cell>
          <cell r="G4" t="str">
            <v>% studenti iscritti al 2° anno che hanno acquisito fino a 5 CFU</v>
          </cell>
          <cell r="H4" t="str">
            <v>% studenti iscritti al 2° anno che hanno acquisito da 6 a 20 CFU</v>
          </cell>
          <cell r="I4" t="str">
            <v>% studenti iscritti al 2° anno che hanno acquisito da 21 a 40 CFU</v>
          </cell>
          <cell r="J4" t="str">
            <v>% studenti iscritti al 2° anno che hanno acquisito oltre 40 CFU</v>
          </cell>
          <cell r="K4" t="str">
            <v>Media CFU per immatricolato</v>
          </cell>
          <cell r="L4" t="str">
            <v>% studenti iscritti al 2° anno che hanno acquisito fino a 5 CFU</v>
          </cell>
          <cell r="M4" t="str">
            <v>% studenti iscritti al 2° anno che hanno acquisito da 6 a 20 CFU</v>
          </cell>
          <cell r="N4" t="str">
            <v>% studenti iscritti al 2° anno che hanno acquisito da 21 a 40 CFU</v>
          </cell>
          <cell r="O4" t="str">
            <v>% studenti iscritti al 2° anno che hanno acquisito oltre 40 CFU</v>
          </cell>
          <cell r="P4" t="str">
            <v>Media CFU per immatricolato</v>
          </cell>
          <cell r="Q4" t="str">
            <v>% studenti iscritti al 2° anno che hanno acquisito fino a 5 CFU</v>
          </cell>
          <cell r="R4" t="str">
            <v>% studenti iscritti al 2° anno che hanno acquisito da 6 a 20 CFU</v>
          </cell>
          <cell r="S4" t="str">
            <v>% studenti iscritti al 2° anno che hanno acquisito da 21 a 40 CFU</v>
          </cell>
          <cell r="T4" t="str">
            <v>% studenti iscritti al 2° anno che hanno acquisito oltre 40 CFU</v>
          </cell>
          <cell r="U4" t="str">
            <v>Media CFU per immatricolato</v>
          </cell>
          <cell r="V4" t="str">
            <v>% studenti iscritti al 2° anno che hanno acquisito fino a 5 CFU</v>
          </cell>
          <cell r="W4" t="str">
            <v>% studenti iscritti al 2° anno che hanno acquisito da 6 a 20 CFU</v>
          </cell>
          <cell r="X4" t="str">
            <v>% studenti iscritti al 2° anno che hanno acquisito da 21 a 40 CFU</v>
          </cell>
          <cell r="Y4" t="str">
            <v>% studenti iscritti al 2° anno che hanno acquisito oltre 40 CFU</v>
          </cell>
        </row>
        <row r="5">
          <cell r="B5">
            <v>7742</v>
          </cell>
          <cell r="C5" t="str">
            <v>Laurea DM270</v>
          </cell>
          <cell r="D5" t="str">
            <v>SI</v>
          </cell>
          <cell r="E5" t="str">
            <v>SCIENZE BIOLOGICHE (D.M.270/04)</v>
          </cell>
          <cell r="F5">
            <v>24.48165137614679</v>
          </cell>
          <cell r="G5">
            <v>13.533834586466165</v>
          </cell>
          <cell r="H5">
            <v>33.83458646616541</v>
          </cell>
          <cell r="I5">
            <v>39.097744360902254</v>
          </cell>
          <cell r="J5">
            <v>13.533834586466165</v>
          </cell>
          <cell r="K5">
            <v>29.04945054945055</v>
          </cell>
          <cell r="L5">
            <v>5.454545454545454</v>
          </cell>
          <cell r="M5">
            <v>27.27272727272727</v>
          </cell>
          <cell r="N5">
            <v>37.27272727272727</v>
          </cell>
          <cell r="O5">
            <v>30</v>
          </cell>
          <cell r="P5">
            <v>24.472906403940886</v>
          </cell>
          <cell r="Q5">
            <v>7.801418439716312</v>
          </cell>
          <cell r="R5">
            <v>38.297872340425535</v>
          </cell>
          <cell r="S5">
            <v>41.843971631205676</v>
          </cell>
          <cell r="T5">
            <v>12.056737588652481</v>
          </cell>
          <cell r="U5">
            <v>22.164634146341463</v>
          </cell>
          <cell r="V5">
            <v>23.170731707317074</v>
          </cell>
          <cell r="W5">
            <v>21.951219512195124</v>
          </cell>
          <cell r="X5">
            <v>42.073170731707314</v>
          </cell>
          <cell r="Y5">
            <v>12.804878048780488</v>
          </cell>
        </row>
        <row r="6">
          <cell r="B6">
            <v>7750</v>
          </cell>
          <cell r="C6" t="str">
            <v>Laurea DM270</v>
          </cell>
          <cell r="D6" t="str">
            <v>SI</v>
          </cell>
          <cell r="E6" t="str">
            <v>SCIENZE DELLA NATURA (D.M.270/04)</v>
          </cell>
          <cell r="F6">
            <v>20.051948051948052</v>
          </cell>
          <cell r="G6">
            <v>8</v>
          </cell>
          <cell r="H6">
            <v>36</v>
          </cell>
          <cell r="I6">
            <v>32</v>
          </cell>
          <cell r="J6">
            <v>24</v>
          </cell>
          <cell r="K6">
            <v>17.78488372093023</v>
          </cell>
          <cell r="L6">
            <v>14.705882352941178</v>
          </cell>
          <cell r="M6">
            <v>23.52941176470588</v>
          </cell>
          <cell r="N6">
            <v>58.82352941176471</v>
          </cell>
          <cell r="O6">
            <v>2.941176470588235</v>
          </cell>
          <cell r="P6">
            <v>15.14179104477612</v>
          </cell>
          <cell r="Q6">
            <v>9.090909090909092</v>
          </cell>
          <cell r="R6">
            <v>27.27272727272727</v>
          </cell>
          <cell r="S6">
            <v>50</v>
          </cell>
          <cell r="T6">
            <v>13.636363636363635</v>
          </cell>
          <cell r="U6">
            <v>13.74074074074074</v>
          </cell>
          <cell r="V6">
            <v>44.44444444444444</v>
          </cell>
          <cell r="W6">
            <v>29.629629629629626</v>
          </cell>
          <cell r="X6">
            <v>11.11111111111111</v>
          </cell>
          <cell r="Y6">
            <v>14.814814814814813</v>
          </cell>
        </row>
        <row r="7">
          <cell r="B7">
            <v>1103</v>
          </cell>
          <cell r="C7" t="str">
            <v>Laurea DM509</v>
          </cell>
          <cell r="D7" t="str">
            <v>NO</v>
          </cell>
          <cell r="E7" t="str">
            <v>BIOLOGIA AMBIENTALE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1048</v>
          </cell>
          <cell r="C8" t="str">
            <v>Laurea DM509</v>
          </cell>
          <cell r="D8" t="str">
            <v>NO</v>
          </cell>
          <cell r="E8" t="str">
            <v>BIOLOGIA CELLULARE E MOLECOLARE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1050</v>
          </cell>
          <cell r="C9" t="str">
            <v>Laurea DM509</v>
          </cell>
          <cell r="D9" t="str">
            <v>NO</v>
          </cell>
          <cell r="E9" t="str">
            <v>CONSERVAZIONE E RECUPERO DEI BENI NATURALI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1060</v>
          </cell>
          <cell r="C10" t="str">
            <v>Laurea DM509</v>
          </cell>
          <cell r="D10" t="str">
            <v>NO</v>
          </cell>
          <cell r="E10" t="str">
            <v>SCIENZE BIOSANITARIE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>
            <v>1062</v>
          </cell>
          <cell r="C11" t="str">
            <v>Laurea DM509</v>
          </cell>
          <cell r="D11" t="str">
            <v>NO</v>
          </cell>
          <cell r="E11" t="str">
            <v>SCIENZE NATURALI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>
            <v>8747</v>
          </cell>
          <cell r="C12" t="str">
            <v>Laurea magistrale DM270</v>
          </cell>
          <cell r="D12" t="str">
            <v>SI</v>
          </cell>
          <cell r="E12" t="str">
            <v>BIOLOGIA AMBIENTALE (D.M.270/04)</v>
          </cell>
          <cell r="F12">
            <v>28.571428571428573</v>
          </cell>
          <cell r="G12">
            <v>0</v>
          </cell>
          <cell r="H12">
            <v>25</v>
          </cell>
          <cell r="I12">
            <v>41.66666666666667</v>
          </cell>
          <cell r="J12">
            <v>33.33333333333333</v>
          </cell>
          <cell r="K12">
            <v>26.7</v>
          </cell>
          <cell r="L12">
            <v>10</v>
          </cell>
          <cell r="M12">
            <v>10</v>
          </cell>
          <cell r="N12">
            <v>80</v>
          </cell>
          <cell r="O12">
            <v>0</v>
          </cell>
          <cell r="P12">
            <v>27.8</v>
          </cell>
          <cell r="Q12">
            <v>0</v>
          </cell>
          <cell r="R12">
            <v>20</v>
          </cell>
          <cell r="S12">
            <v>70</v>
          </cell>
          <cell r="T12">
            <v>10</v>
          </cell>
          <cell r="U12">
            <v>32</v>
          </cell>
          <cell r="V12">
            <v>0</v>
          </cell>
          <cell r="W12">
            <v>9.090909090909092</v>
          </cell>
          <cell r="X12">
            <v>72.72727272727273</v>
          </cell>
          <cell r="Y12">
            <v>18.181818181818183</v>
          </cell>
        </row>
        <row r="13">
          <cell r="B13">
            <v>8746</v>
          </cell>
          <cell r="C13" t="str">
            <v>Laurea magistrale DM270</v>
          </cell>
          <cell r="D13" t="str">
            <v>SI</v>
          </cell>
          <cell r="E13" t="str">
            <v>SCIENZE DELLA NATURA (D.M. 270/04)</v>
          </cell>
          <cell r="F13">
            <v>37</v>
          </cell>
          <cell r="G13">
            <v>0</v>
          </cell>
          <cell r="H13">
            <v>0</v>
          </cell>
          <cell r="I13">
            <v>66.66666666666666</v>
          </cell>
          <cell r="J13">
            <v>33.33333333333333</v>
          </cell>
          <cell r="K13">
            <v>39.40909090909091</v>
          </cell>
          <cell r="L13">
            <v>0</v>
          </cell>
          <cell r="M13">
            <v>9.090909090909092</v>
          </cell>
          <cell r="N13">
            <v>36.36363636363637</v>
          </cell>
          <cell r="O13">
            <v>54.54545454545454</v>
          </cell>
          <cell r="P13">
            <v>35.6</v>
          </cell>
          <cell r="Q13">
            <v>0</v>
          </cell>
          <cell r="R13">
            <v>0</v>
          </cell>
          <cell r="S13">
            <v>60</v>
          </cell>
          <cell r="T13">
            <v>40</v>
          </cell>
          <cell r="U13">
            <v>38</v>
          </cell>
          <cell r="V13">
            <v>14.285714285714285</v>
          </cell>
          <cell r="W13">
            <v>14.285714285714285</v>
          </cell>
          <cell r="X13">
            <v>28.57142857142857</v>
          </cell>
          <cell r="Y13">
            <v>42.857142857142854</v>
          </cell>
        </row>
        <row r="14">
          <cell r="B14">
            <v>7598</v>
          </cell>
          <cell r="C14" t="str">
            <v>Laurea DM270</v>
          </cell>
          <cell r="D14" t="str">
            <v>SI</v>
          </cell>
          <cell r="E14" t="str">
            <v>BIOTECNOLOGIE MEDICHE E FARMACEUTICHE (D.M.270/04)</v>
          </cell>
          <cell r="F14">
            <v>27.14864864864865</v>
          </cell>
          <cell r="G14">
            <v>0</v>
          </cell>
          <cell r="H14">
            <v>12.903225806451612</v>
          </cell>
          <cell r="I14">
            <v>67.74193548387096</v>
          </cell>
          <cell r="J14">
            <v>19.35483870967742</v>
          </cell>
          <cell r="K14">
            <v>28.066666666666666</v>
          </cell>
          <cell r="L14">
            <v>5.405405405405405</v>
          </cell>
          <cell r="M14">
            <v>13.513513513513514</v>
          </cell>
          <cell r="N14">
            <v>59.45945945945946</v>
          </cell>
          <cell r="O14">
            <v>21.62162162162162</v>
          </cell>
          <cell r="P14">
            <v>32.69444444444444</v>
          </cell>
          <cell r="Q14">
            <v>0</v>
          </cell>
          <cell r="R14">
            <v>9.090909090909092</v>
          </cell>
          <cell r="S14">
            <v>51.515151515151516</v>
          </cell>
          <cell r="T14">
            <v>39.39393939393939</v>
          </cell>
          <cell r="U14">
            <v>24.984848484848484</v>
          </cell>
          <cell r="V14">
            <v>21.21212121212121</v>
          </cell>
          <cell r="W14">
            <v>22.727272727272727</v>
          </cell>
          <cell r="X14">
            <v>31.818181818181817</v>
          </cell>
          <cell r="Y14">
            <v>24.242424242424242</v>
          </cell>
        </row>
        <row r="15">
          <cell r="B15">
            <v>7599</v>
          </cell>
          <cell r="C15" t="str">
            <v>Laurea DM270</v>
          </cell>
          <cell r="D15" t="str">
            <v>NO</v>
          </cell>
          <cell r="E15" t="str">
            <v>BIOTECNOLOGIE PER L'INNOVAZIONE DI PROCESSI E DI PRODOTTI (D.M.270/04)</v>
          </cell>
          <cell r="F15">
            <v>19.319148936170212</v>
          </cell>
          <cell r="G15">
            <v>21.428571428571427</v>
          </cell>
          <cell r="H15">
            <v>35.714285714285715</v>
          </cell>
          <cell r="I15">
            <v>35.714285714285715</v>
          </cell>
          <cell r="J15">
            <v>7.142857142857142</v>
          </cell>
          <cell r="K15">
            <v>23.076923076923077</v>
          </cell>
          <cell r="L15">
            <v>17.142857142857142</v>
          </cell>
          <cell r="M15">
            <v>25.71428571428571</v>
          </cell>
          <cell r="N15">
            <v>42.857142857142854</v>
          </cell>
          <cell r="O15">
            <v>14.285714285714285</v>
          </cell>
          <cell r="P15">
            <v>24.70967741935484</v>
          </cell>
          <cell r="Q15">
            <v>20.454545454545457</v>
          </cell>
          <cell r="R15">
            <v>31.818181818181817</v>
          </cell>
          <cell r="S15">
            <v>40.909090909090914</v>
          </cell>
          <cell r="T15">
            <v>6.8181818181818175</v>
          </cell>
          <cell r="U15">
            <v>14.542168674698795</v>
          </cell>
          <cell r="V15">
            <v>48.19277108433735</v>
          </cell>
          <cell r="W15">
            <v>20.481927710843372</v>
          </cell>
          <cell r="X15">
            <v>21.686746987951807</v>
          </cell>
          <cell r="Y15">
            <v>9.63855421686747</v>
          </cell>
        </row>
        <row r="16">
          <cell r="B16">
            <v>1041</v>
          </cell>
          <cell r="C16" t="str">
            <v>Laurea DM509</v>
          </cell>
          <cell r="D16" t="str">
            <v>NO</v>
          </cell>
          <cell r="E16" t="str">
            <v>BIOTECNOLOGIE PER LE PRODUZIONI AGRICOLE ED ALIMENTARI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1040</v>
          </cell>
          <cell r="C17" t="str">
            <v>Laurea DM509</v>
          </cell>
          <cell r="D17" t="str">
            <v>NO</v>
          </cell>
          <cell r="E17" t="str">
            <v>BIOTECNOLOGIE PER L'INNOVAZIONE DI PROCESSI E DI PRODOTTI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1042</v>
          </cell>
          <cell r="C18" t="str">
            <v>Laurea DM509</v>
          </cell>
          <cell r="D18" t="str">
            <v>NO</v>
          </cell>
          <cell r="E18" t="str">
            <v>BIOTECNOLOGIE SANITARIE E FARMACEUTICHE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>
            <v>8748</v>
          </cell>
          <cell r="C19" t="str">
            <v>Laurea magistrale DM270</v>
          </cell>
          <cell r="D19" t="str">
            <v>SI</v>
          </cell>
          <cell r="E19" t="str">
            <v>BIOLOGIA CELLULARE E MOLECOLARE (D.M.270/04)</v>
          </cell>
          <cell r="F19">
            <v>28.054054054054053</v>
          </cell>
          <cell r="G19">
            <v>0</v>
          </cell>
          <cell r="H19">
            <v>20</v>
          </cell>
          <cell r="I19">
            <v>71.42857142857143</v>
          </cell>
          <cell r="J19">
            <v>8.571428571428571</v>
          </cell>
          <cell r="K19">
            <v>27.703703703703702</v>
          </cell>
          <cell r="L19">
            <v>3.8461538461538463</v>
          </cell>
          <cell r="M19">
            <v>19.230769230769234</v>
          </cell>
          <cell r="N19">
            <v>69.23076923076923</v>
          </cell>
          <cell r="O19">
            <v>7.6923076923076925</v>
          </cell>
          <cell r="P19">
            <v>26.88888888888889</v>
          </cell>
          <cell r="Q19">
            <v>7.6923076923076925</v>
          </cell>
          <cell r="R19">
            <v>26.923076923076923</v>
          </cell>
          <cell r="S19">
            <v>53.84615384615385</v>
          </cell>
          <cell r="T19">
            <v>11.538461538461538</v>
          </cell>
          <cell r="U19">
            <v>29.32</v>
          </cell>
          <cell r="V19">
            <v>4</v>
          </cell>
          <cell r="W19">
            <v>20</v>
          </cell>
          <cell r="X19">
            <v>48</v>
          </cell>
          <cell r="Y19">
            <v>28.000000000000004</v>
          </cell>
        </row>
        <row r="20">
          <cell r="B20">
            <v>8583</v>
          </cell>
          <cell r="C20" t="str">
            <v>Laurea magistrale DM270</v>
          </cell>
          <cell r="D20" t="str">
            <v>SI</v>
          </cell>
          <cell r="E20" t="str">
            <v>BIOTECNOLOGIE INDUSTRIALI ED AMBIENTALI (D.M.270/04)</v>
          </cell>
          <cell r="F20">
            <v>21.076923076923077</v>
          </cell>
          <cell r="G20">
            <v>18.181818181818183</v>
          </cell>
          <cell r="H20">
            <v>36.36363636363637</v>
          </cell>
          <cell r="I20">
            <v>45.45454545454545</v>
          </cell>
          <cell r="J20">
            <v>0</v>
          </cell>
          <cell r="K20">
            <v>27.94736842105263</v>
          </cell>
          <cell r="L20">
            <v>5.263157894736842</v>
          </cell>
          <cell r="M20">
            <v>31.57894736842105</v>
          </cell>
          <cell r="N20">
            <v>42.10526315789473</v>
          </cell>
          <cell r="O20">
            <v>21.052631578947366</v>
          </cell>
          <cell r="P20">
            <v>36.27272727272727</v>
          </cell>
          <cell r="Q20">
            <v>0</v>
          </cell>
          <cell r="R20">
            <v>10</v>
          </cell>
          <cell r="S20">
            <v>50</v>
          </cell>
          <cell r="T20">
            <v>40</v>
          </cell>
          <cell r="U20">
            <v>33.142857142857146</v>
          </cell>
          <cell r="V20">
            <v>14.285714285714285</v>
          </cell>
          <cell r="W20">
            <v>0</v>
          </cell>
          <cell r="X20">
            <v>28.57142857142857</v>
          </cell>
          <cell r="Y20">
            <v>57.14285714285714</v>
          </cell>
        </row>
        <row r="21">
          <cell r="B21">
            <v>8584</v>
          </cell>
          <cell r="C21" t="str">
            <v>Laurea magistrale DM270</v>
          </cell>
          <cell r="D21" t="str">
            <v>SI</v>
          </cell>
          <cell r="E21" t="str">
            <v>BIOTECNOLOGIE MEDICHE E MEDICINA MOLECOLARE (D.M.270/04)</v>
          </cell>
          <cell r="F21">
            <v>38.0625</v>
          </cell>
          <cell r="G21">
            <v>0</v>
          </cell>
          <cell r="H21">
            <v>13.636363636363635</v>
          </cell>
          <cell r="I21">
            <v>52.27272727272727</v>
          </cell>
          <cell r="J21">
            <v>34.090909090909086</v>
          </cell>
          <cell r="K21">
            <v>39.470588235294116</v>
          </cell>
          <cell r="L21">
            <v>0</v>
          </cell>
          <cell r="M21">
            <v>18.75</v>
          </cell>
          <cell r="N21">
            <v>31.25</v>
          </cell>
          <cell r="O21">
            <v>50</v>
          </cell>
          <cell r="P21">
            <v>33.592592592592595</v>
          </cell>
          <cell r="Q21">
            <v>4</v>
          </cell>
          <cell r="R21">
            <v>20</v>
          </cell>
          <cell r="S21">
            <v>52</v>
          </cell>
          <cell r="T21">
            <v>24</v>
          </cell>
          <cell r="U21">
            <v>43</v>
          </cell>
          <cell r="V21">
            <v>3.225806451612903</v>
          </cell>
          <cell r="W21">
            <v>12.903225806451612</v>
          </cell>
          <cell r="X21">
            <v>16.129032258064516</v>
          </cell>
          <cell r="Y21">
            <v>67.74193548387096</v>
          </cell>
        </row>
        <row r="22">
          <cell r="B22">
            <v>8749</v>
          </cell>
          <cell r="C22" t="str">
            <v>Laurea magistrale DM270</v>
          </cell>
          <cell r="D22" t="str">
            <v>SI</v>
          </cell>
          <cell r="E22" t="str">
            <v>SCIENZE BIOSANITARIE (D.M.270/04)</v>
          </cell>
          <cell r="F22">
            <v>28.383333333333333</v>
          </cell>
          <cell r="G22">
            <v>1.7241379310344827</v>
          </cell>
          <cell r="H22">
            <v>22.413793103448278</v>
          </cell>
          <cell r="I22">
            <v>60.3448275862069</v>
          </cell>
          <cell r="J22">
            <v>15.517241379310345</v>
          </cell>
          <cell r="K22">
            <v>35.013333333333335</v>
          </cell>
          <cell r="L22">
            <v>1.36986301369863</v>
          </cell>
          <cell r="M22">
            <v>10.95890410958904</v>
          </cell>
          <cell r="N22">
            <v>45.20547945205479</v>
          </cell>
          <cell r="O22">
            <v>42.465753424657535</v>
          </cell>
          <cell r="P22">
            <v>32.513888888888886</v>
          </cell>
          <cell r="Q22">
            <v>2.898550724637681</v>
          </cell>
          <cell r="R22">
            <v>11.594202898550725</v>
          </cell>
          <cell r="S22">
            <v>60.86956521739131</v>
          </cell>
          <cell r="T22">
            <v>24.637681159420293</v>
          </cell>
          <cell r="U22">
            <v>34.04615384615385</v>
          </cell>
          <cell r="V22">
            <v>4.615384615384616</v>
          </cell>
          <cell r="W22">
            <v>10.76923076923077</v>
          </cell>
          <cell r="X22">
            <v>43.07692307692308</v>
          </cell>
          <cell r="Y22">
            <v>41.53846153846154</v>
          </cell>
        </row>
        <row r="23">
          <cell r="B23">
            <v>5003</v>
          </cell>
          <cell r="C23" t="str">
            <v>Laurea specialistica DM509</v>
          </cell>
          <cell r="D23" t="str">
            <v>NO</v>
          </cell>
          <cell r="E23" t="str">
            <v>BIOLOGIA CELLULARE E MOLECOLARE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>
            <v>5036</v>
          </cell>
          <cell r="C24" t="str">
            <v>Laurea specialistica DM509</v>
          </cell>
          <cell r="D24" t="str">
            <v>NO</v>
          </cell>
          <cell r="E24" t="str">
            <v>BIOTECNOLOGIE MEDICHE E MEDICINA MOLECOLARE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>
            <v>5002</v>
          </cell>
          <cell r="C25" t="str">
            <v>Laurea specialistica DM509</v>
          </cell>
          <cell r="D25" t="str">
            <v>NO</v>
          </cell>
          <cell r="E25" t="str">
            <v>SCIENZE BIOSANITARIE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>
            <v>7743</v>
          </cell>
          <cell r="C26" t="str">
            <v>Laurea DM270</v>
          </cell>
          <cell r="D26" t="str">
            <v>SI</v>
          </cell>
          <cell r="E26" t="str">
            <v>CHIMICA (D.M.270/04)</v>
          </cell>
          <cell r="F26">
            <v>14.036144578313253</v>
          </cell>
          <cell r="G26">
            <v>22.807017543859647</v>
          </cell>
          <cell r="H26">
            <v>54.385964912280706</v>
          </cell>
          <cell r="I26">
            <v>15.789473684210526</v>
          </cell>
          <cell r="J26">
            <v>7.017543859649122</v>
          </cell>
          <cell r="K26">
            <v>24.153846153846153</v>
          </cell>
          <cell r="L26">
            <v>24.242424242424242</v>
          </cell>
          <cell r="M26">
            <v>33.33333333333333</v>
          </cell>
          <cell r="N26">
            <v>27.27272727272727</v>
          </cell>
          <cell r="O26">
            <v>15.151515151515152</v>
          </cell>
          <cell r="P26">
            <v>19.436363636363637</v>
          </cell>
          <cell r="Q26">
            <v>10.714285714285714</v>
          </cell>
          <cell r="R26">
            <v>53.57142857142857</v>
          </cell>
          <cell r="S26">
            <v>32.142857142857146</v>
          </cell>
          <cell r="T26">
            <v>3.571428571428571</v>
          </cell>
          <cell r="U26">
            <v>13.967391304347826</v>
          </cell>
          <cell r="V26">
            <v>47.82608695652174</v>
          </cell>
          <cell r="W26">
            <v>18.478260869565215</v>
          </cell>
          <cell r="X26">
            <v>25</v>
          </cell>
          <cell r="Y26">
            <v>8.695652173913043</v>
          </cell>
        </row>
        <row r="27">
          <cell r="B27">
            <v>7893</v>
          </cell>
          <cell r="C27" t="str">
            <v>Laurea DM270</v>
          </cell>
          <cell r="D27" t="str">
            <v>SI</v>
          </cell>
          <cell r="E27" t="str">
            <v>SCIENZE AMBIENTALI (D.M.270/04)</v>
          </cell>
          <cell r="F27">
            <v>25.857142857142858</v>
          </cell>
          <cell r="G27">
            <v>6.666666666666667</v>
          </cell>
          <cell r="H27">
            <v>13.333333333333334</v>
          </cell>
          <cell r="I27">
            <v>53.333333333333336</v>
          </cell>
          <cell r="J27">
            <v>26.666666666666668</v>
          </cell>
          <cell r="K27">
            <v>22.943396226415093</v>
          </cell>
          <cell r="L27">
            <v>21.428571428571427</v>
          </cell>
          <cell r="M27">
            <v>0</v>
          </cell>
          <cell r="N27">
            <v>57.14285714285714</v>
          </cell>
          <cell r="O27">
            <v>21.428571428571427</v>
          </cell>
          <cell r="P27">
            <v>27.645833333333332</v>
          </cell>
          <cell r="Q27">
            <v>4</v>
          </cell>
          <cell r="R27">
            <v>12</v>
          </cell>
          <cell r="S27">
            <v>52</v>
          </cell>
          <cell r="T27">
            <v>32</v>
          </cell>
          <cell r="U27">
            <v>11.829787234042554</v>
          </cell>
          <cell r="V27">
            <v>61.702127659574465</v>
          </cell>
          <cell r="W27">
            <v>10.638297872340425</v>
          </cell>
          <cell r="X27">
            <v>17.02127659574468</v>
          </cell>
          <cell r="Y27">
            <v>10.638297872340425</v>
          </cell>
        </row>
        <row r="28">
          <cell r="B28">
            <v>1049</v>
          </cell>
          <cell r="C28" t="str">
            <v>Laurea DM509</v>
          </cell>
          <cell r="D28" t="str">
            <v>NO</v>
          </cell>
          <cell r="E28" t="str">
            <v>CHIMICA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>
            <v>1053</v>
          </cell>
          <cell r="C29" t="str">
            <v>Laurea DM509</v>
          </cell>
          <cell r="D29" t="str">
            <v>NO</v>
          </cell>
          <cell r="E29" t="str">
            <v>GESTIONE DELLE RISORSE DEL MARE E DELLE COSTE (TARANTO)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>
            <v>1059</v>
          </cell>
          <cell r="C30" t="str">
            <v>Laurea DM509</v>
          </cell>
          <cell r="D30" t="str">
            <v>NO</v>
          </cell>
          <cell r="E30" t="str">
            <v>SCIENZE AMBIENTALI  (TARANTO)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>
            <v>1063</v>
          </cell>
          <cell r="C31" t="str">
            <v>Laurea DM509</v>
          </cell>
          <cell r="D31" t="str">
            <v>NO</v>
          </cell>
          <cell r="E31" t="str">
            <v>TECNOLOGIE CHIMICHE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>
            <v>8750</v>
          </cell>
          <cell r="C32" t="str">
            <v>Laurea magistrale DM270</v>
          </cell>
          <cell r="D32" t="str">
            <v>SI</v>
          </cell>
          <cell r="E32" t="str">
            <v>SCIENZA E TECNOLOGIA DEI MATERIALI (D.M.270/04)</v>
          </cell>
          <cell r="F32">
            <v>31.666666666666668</v>
          </cell>
          <cell r="G32">
            <v>16.666666666666664</v>
          </cell>
          <cell r="H32">
            <v>25</v>
          </cell>
          <cell r="I32">
            <v>25</v>
          </cell>
          <cell r="J32">
            <v>33.33333333333333</v>
          </cell>
          <cell r="K32">
            <v>22.22222222222222</v>
          </cell>
          <cell r="L32">
            <v>25</v>
          </cell>
          <cell r="M32">
            <v>0</v>
          </cell>
          <cell r="N32">
            <v>75</v>
          </cell>
          <cell r="O32">
            <v>0</v>
          </cell>
          <cell r="P32">
            <v>29.5</v>
          </cell>
          <cell r="Q32">
            <v>30</v>
          </cell>
          <cell r="R32">
            <v>30</v>
          </cell>
          <cell r="S32">
            <v>40</v>
          </cell>
          <cell r="T32">
            <v>0</v>
          </cell>
          <cell r="U32">
            <v>20.5</v>
          </cell>
          <cell r="V32">
            <v>0</v>
          </cell>
          <cell r="W32">
            <v>50</v>
          </cell>
          <cell r="X32">
            <v>50</v>
          </cell>
          <cell r="Y32">
            <v>0</v>
          </cell>
        </row>
        <row r="33">
          <cell r="B33">
            <v>8752</v>
          </cell>
          <cell r="C33" t="str">
            <v>Laurea magistrale DM270</v>
          </cell>
          <cell r="D33" t="str">
            <v>SI</v>
          </cell>
          <cell r="E33" t="str">
            <v>SCIENZE CHIMICHE (D.M.270/04)</v>
          </cell>
          <cell r="F33">
            <v>36.84</v>
          </cell>
          <cell r="G33">
            <v>4.761904761904762</v>
          </cell>
          <cell r="H33">
            <v>19.047619047619047</v>
          </cell>
          <cell r="I33">
            <v>23.809523809523807</v>
          </cell>
          <cell r="J33">
            <v>52.38095238095239</v>
          </cell>
          <cell r="K33">
            <v>31.848484848484848</v>
          </cell>
          <cell r="L33">
            <v>3.125</v>
          </cell>
          <cell r="M33">
            <v>28.125</v>
          </cell>
          <cell r="N33">
            <v>46.875</v>
          </cell>
          <cell r="O33">
            <v>21.875</v>
          </cell>
          <cell r="P33">
            <v>21</v>
          </cell>
          <cell r="Q33">
            <v>4.545454545454546</v>
          </cell>
          <cell r="R33">
            <v>45.45454545454545</v>
          </cell>
          <cell r="S33">
            <v>45.45454545454545</v>
          </cell>
          <cell r="T33">
            <v>4.545454545454546</v>
          </cell>
          <cell r="U33">
            <v>25.48</v>
          </cell>
          <cell r="V33">
            <v>20</v>
          </cell>
          <cell r="W33">
            <v>20</v>
          </cell>
          <cell r="X33">
            <v>36</v>
          </cell>
          <cell r="Y33">
            <v>24</v>
          </cell>
        </row>
        <row r="34">
          <cell r="B34">
            <v>5047</v>
          </cell>
          <cell r="C34" t="str">
            <v>Laurea specialistica DM509</v>
          </cell>
          <cell r="D34" t="str">
            <v>NO</v>
          </cell>
          <cell r="E34" t="str">
            <v>SCIENZE E TECNOLOGIE CHIMICHE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>
            <v>1017</v>
          </cell>
          <cell r="C35" t="str">
            <v>Laurea ciclo unico 5 anni DM509</v>
          </cell>
          <cell r="D35" t="str">
            <v>NO</v>
          </cell>
          <cell r="E35" t="str">
            <v>CHIMICA E TECNOLOGIA FARMACEUTICHE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>
            <v>1018</v>
          </cell>
          <cell r="C36" t="str">
            <v>Laurea ciclo unico 5 anni DM509</v>
          </cell>
          <cell r="D36" t="str">
            <v>NO</v>
          </cell>
          <cell r="E36" t="str">
            <v>FARMACIA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>
            <v>7172</v>
          </cell>
          <cell r="C37" t="str">
            <v>Laurea DM270</v>
          </cell>
          <cell r="D37" t="str">
            <v>NO</v>
          </cell>
          <cell r="E37" t="str">
            <v>INFORMAZIONE SCIENTIFICA SUL FARMACO (D.M.270/04)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>
            <v>7173</v>
          </cell>
          <cell r="C38" t="str">
            <v>Laurea DM270</v>
          </cell>
          <cell r="D38" t="str">
            <v>NO</v>
          </cell>
          <cell r="E38" t="str">
            <v>TECNICHE ERBORISTICHE (D.M.270/04)</v>
          </cell>
          <cell r="F38">
            <v>22.60952380952381</v>
          </cell>
          <cell r="G38">
            <v>21.73913043478261</v>
          </cell>
          <cell r="H38">
            <v>23.91304347826087</v>
          </cell>
          <cell r="I38">
            <v>41.30434782608695</v>
          </cell>
          <cell r="J38">
            <v>13.043478260869565</v>
          </cell>
          <cell r="K38">
            <v>25.666666666666668</v>
          </cell>
          <cell r="L38">
            <v>7.142857142857142</v>
          </cell>
          <cell r="M38">
            <v>28.57142857142857</v>
          </cell>
          <cell r="N38">
            <v>21.428571428571427</v>
          </cell>
          <cell r="O38">
            <v>42.857142857142854</v>
          </cell>
          <cell r="P38">
            <v>19.696969696969695</v>
          </cell>
          <cell r="Q38">
            <v>14.285714285714285</v>
          </cell>
          <cell r="R38">
            <v>50</v>
          </cell>
          <cell r="S38">
            <v>28.57142857142857</v>
          </cell>
          <cell r="T38">
            <v>7.142857142857142</v>
          </cell>
          <cell r="U38">
            <v>9.00900900900901</v>
          </cell>
          <cell r="V38">
            <v>63.06306306306306</v>
          </cell>
          <cell r="W38">
            <v>16.216216216216218</v>
          </cell>
          <cell r="X38">
            <v>17.117117117117118</v>
          </cell>
          <cell r="Y38">
            <v>3.6036036036036037</v>
          </cell>
        </row>
        <row r="39">
          <cell r="B39">
            <v>1015</v>
          </cell>
          <cell r="C39" t="str">
            <v>Laurea DM509</v>
          </cell>
          <cell r="D39" t="str">
            <v>NO</v>
          </cell>
          <cell r="E39" t="str">
            <v>INFORMAZIONE SCIENTIFICA SUL FARMACO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1016</v>
          </cell>
          <cell r="C40" t="str">
            <v>Laurea DM509</v>
          </cell>
          <cell r="D40" t="str">
            <v>NO</v>
          </cell>
          <cell r="E40" t="str">
            <v>TECNICHE ERBORISTICHE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>
            <v>8172</v>
          </cell>
          <cell r="C41" t="str">
            <v>Laurea magistrale ciclo unico 5 anni DM270</v>
          </cell>
          <cell r="D41" t="str">
            <v>SI</v>
          </cell>
          <cell r="E41" t="str">
            <v>CHIMICA E TECNOLOGIA FARMACEUTICHE  (D.M.270/04)</v>
          </cell>
          <cell r="F41">
            <v>36.17</v>
          </cell>
          <cell r="G41">
            <v>6.666666666666667</v>
          </cell>
          <cell r="H41">
            <v>8.333333333333332</v>
          </cell>
          <cell r="I41">
            <v>38.333333333333336</v>
          </cell>
          <cell r="J41">
            <v>46.666666666666664</v>
          </cell>
          <cell r="K41">
            <v>31.825688073394495</v>
          </cell>
          <cell r="L41">
            <v>6.0606060606060606</v>
          </cell>
          <cell r="M41">
            <v>13.636363636363635</v>
          </cell>
          <cell r="N41">
            <v>27.27272727272727</v>
          </cell>
          <cell r="O41">
            <v>53.03030303030303</v>
          </cell>
          <cell r="P41">
            <v>36.72357723577236</v>
          </cell>
          <cell r="Q41">
            <v>3.6585365853658534</v>
          </cell>
          <cell r="R41">
            <v>10.975609756097562</v>
          </cell>
          <cell r="S41">
            <v>35.36585365853659</v>
          </cell>
          <cell r="T41">
            <v>50</v>
          </cell>
          <cell r="U41">
            <v>32.28235294117647</v>
          </cell>
          <cell r="V41">
            <v>24.705882352941178</v>
          </cell>
          <cell r="W41">
            <v>17.647058823529413</v>
          </cell>
          <cell r="X41">
            <v>20</v>
          </cell>
          <cell r="Y41">
            <v>37.64705882352941</v>
          </cell>
        </row>
        <row r="42">
          <cell r="B42">
            <v>8173</v>
          </cell>
          <cell r="C42" t="str">
            <v>Laurea magistrale ciclo unico 5 anni DM270</v>
          </cell>
          <cell r="D42" t="str">
            <v>SI</v>
          </cell>
          <cell r="E42" t="str">
            <v>FARMACIA (D.M.270/04)</v>
          </cell>
          <cell r="F42">
            <v>34.827586206896555</v>
          </cell>
          <cell r="G42">
            <v>5.365853658536586</v>
          </cell>
          <cell r="H42">
            <v>13.658536585365855</v>
          </cell>
          <cell r="I42">
            <v>26.82926829268293</v>
          </cell>
          <cell r="J42">
            <v>54.146341463414636</v>
          </cell>
          <cell r="K42">
            <v>35.75850340136054</v>
          </cell>
          <cell r="L42">
            <v>4.060913705583756</v>
          </cell>
          <cell r="M42">
            <v>18.274111675126903</v>
          </cell>
          <cell r="N42">
            <v>24.36548223350254</v>
          </cell>
          <cell r="O42">
            <v>53.299492385786806</v>
          </cell>
          <cell r="P42">
            <v>35.0265780730897</v>
          </cell>
          <cell r="Q42">
            <v>4.326923076923077</v>
          </cell>
          <cell r="R42">
            <v>12.01923076923077</v>
          </cell>
          <cell r="S42">
            <v>25.961538461538463</v>
          </cell>
          <cell r="T42">
            <v>57.692307692307686</v>
          </cell>
          <cell r="U42">
            <v>39.14102564102564</v>
          </cell>
          <cell r="V42">
            <v>21.153846153846153</v>
          </cell>
          <cell r="W42">
            <v>13.141025641025642</v>
          </cell>
          <cell r="X42">
            <v>28.205128205128204</v>
          </cell>
          <cell r="Y42">
            <v>37.5</v>
          </cell>
        </row>
        <row r="43">
          <cell r="B43">
            <v>7313</v>
          </cell>
          <cell r="C43" t="str">
            <v>Laurea DM270</v>
          </cell>
          <cell r="D43" t="str">
            <v>SI</v>
          </cell>
          <cell r="E43" t="str">
            <v>FILOSOFIA (D.M.270/04)</v>
          </cell>
          <cell r="F43">
            <v>34.54545454545455</v>
          </cell>
          <cell r="G43">
            <v>7.462686567164178</v>
          </cell>
          <cell r="H43">
            <v>13.432835820895523</v>
          </cell>
          <cell r="I43">
            <v>29.850746268656714</v>
          </cell>
          <cell r="J43">
            <v>49.25373134328358</v>
          </cell>
          <cell r="K43">
            <v>34.596774193548384</v>
          </cell>
          <cell r="L43">
            <v>8.333333333333332</v>
          </cell>
          <cell r="M43">
            <v>13.095238095238097</v>
          </cell>
          <cell r="N43">
            <v>32.142857142857146</v>
          </cell>
          <cell r="O43">
            <v>46.42857142857143</v>
          </cell>
          <cell r="P43">
            <v>32.79611650485437</v>
          </cell>
          <cell r="Q43">
            <v>7.936507936507936</v>
          </cell>
          <cell r="R43">
            <v>22.22222222222222</v>
          </cell>
          <cell r="S43">
            <v>22.22222222222222</v>
          </cell>
          <cell r="T43">
            <v>47.61904761904761</v>
          </cell>
          <cell r="U43">
            <v>24.97142857142857</v>
          </cell>
          <cell r="V43">
            <v>24.761904761904763</v>
          </cell>
          <cell r="W43">
            <v>19.047619047619047</v>
          </cell>
          <cell r="X43">
            <v>29.523809523809526</v>
          </cell>
          <cell r="Y43">
            <v>26.666666666666668</v>
          </cell>
        </row>
        <row r="44">
          <cell r="B44">
            <v>7315</v>
          </cell>
          <cell r="C44" t="str">
            <v>Laurea DM270</v>
          </cell>
          <cell r="D44" t="str">
            <v>SI</v>
          </cell>
          <cell r="E44" t="str">
            <v>STORIA E SCIENZE SOCIALI (D.M.270/04)</v>
          </cell>
          <cell r="F44">
            <v>25.21153846153846</v>
          </cell>
          <cell r="G44">
            <v>11.11111111111111</v>
          </cell>
          <cell r="H44">
            <v>25.925925925925924</v>
          </cell>
          <cell r="I44">
            <v>25.925925925925924</v>
          </cell>
          <cell r="J44">
            <v>37.03703703703704</v>
          </cell>
          <cell r="K44">
            <v>30.770833333333332</v>
          </cell>
          <cell r="L44">
            <v>7.8431372549019605</v>
          </cell>
          <cell r="M44">
            <v>19.607843137254903</v>
          </cell>
          <cell r="N44">
            <v>41.17647058823529</v>
          </cell>
          <cell r="O44">
            <v>31.372549019607842</v>
          </cell>
          <cell r="P44">
            <v>29.723684210526315</v>
          </cell>
          <cell r="Q44">
            <v>13.333333333333334</v>
          </cell>
          <cell r="R44">
            <v>24.444444444444443</v>
          </cell>
          <cell r="S44">
            <v>40</v>
          </cell>
          <cell r="T44">
            <v>22.22222222222222</v>
          </cell>
          <cell r="U44">
            <v>13.220930232558139</v>
          </cell>
          <cell r="V44">
            <v>48.837209302325576</v>
          </cell>
          <cell r="W44">
            <v>17.441860465116278</v>
          </cell>
          <cell r="X44">
            <v>24.418604651162788</v>
          </cell>
          <cell r="Y44">
            <v>9.30232558139535</v>
          </cell>
        </row>
        <row r="45">
          <cell r="B45">
            <v>1021</v>
          </cell>
          <cell r="C45" t="str">
            <v>Laurea DM509</v>
          </cell>
          <cell r="D45" t="str">
            <v>NO</v>
          </cell>
          <cell r="E45" t="str">
            <v>FILOSOFIA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>
            <v>1024</v>
          </cell>
          <cell r="C46" t="str">
            <v>Laurea DM509</v>
          </cell>
          <cell r="D46" t="str">
            <v>NO</v>
          </cell>
          <cell r="E46" t="str">
            <v>SCIENZE STORICHE E SOCIALI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>
            <v>8313</v>
          </cell>
          <cell r="C47" t="str">
            <v>Laurea magistrale DM270</v>
          </cell>
          <cell r="D47" t="str">
            <v>NO</v>
          </cell>
          <cell r="E47" t="str">
            <v>BENI ARCHIVISTICI E LIBRARI (D.M.270/04)</v>
          </cell>
          <cell r="F47">
            <v>43.43333333333333</v>
          </cell>
          <cell r="G47">
            <v>4.545454545454546</v>
          </cell>
          <cell r="H47">
            <v>18.181818181818183</v>
          </cell>
          <cell r="I47">
            <v>18.181818181818183</v>
          </cell>
          <cell r="J47">
            <v>59.09090909090909</v>
          </cell>
          <cell r="K47">
            <v>38.72727272727273</v>
          </cell>
          <cell r="L47">
            <v>0</v>
          </cell>
          <cell r="M47">
            <v>18.181818181818183</v>
          </cell>
          <cell r="N47">
            <v>36.36363636363637</v>
          </cell>
          <cell r="O47">
            <v>45.45454545454545</v>
          </cell>
          <cell r="P47">
            <v>36.666666666666664</v>
          </cell>
          <cell r="Q47">
            <v>0</v>
          </cell>
          <cell r="R47">
            <v>16.666666666666664</v>
          </cell>
          <cell r="S47">
            <v>50</v>
          </cell>
          <cell r="T47">
            <v>33.33333333333333</v>
          </cell>
          <cell r="U47">
            <v>76.5</v>
          </cell>
          <cell r="V47">
            <v>0</v>
          </cell>
          <cell r="W47">
            <v>0</v>
          </cell>
          <cell r="X47">
            <v>0</v>
          </cell>
          <cell r="Y47">
            <v>100</v>
          </cell>
        </row>
        <row r="48">
          <cell r="B48">
            <v>8317</v>
          </cell>
          <cell r="C48" t="str">
            <v>Laurea magistrale DM270</v>
          </cell>
          <cell r="D48" t="str">
            <v>SI</v>
          </cell>
          <cell r="E48" t="str">
            <v>SCIENZE FILOSOFICHE (D.M.270/04)</v>
          </cell>
          <cell r="F48">
            <v>43.68333333333333</v>
          </cell>
          <cell r="G48">
            <v>2</v>
          </cell>
          <cell r="H48">
            <v>8</v>
          </cell>
          <cell r="I48">
            <v>22</v>
          </cell>
          <cell r="J48">
            <v>68</v>
          </cell>
          <cell r="K48">
            <v>37.56716417910448</v>
          </cell>
          <cell r="L48">
            <v>3.278688524590164</v>
          </cell>
          <cell r="M48">
            <v>18.0327868852459</v>
          </cell>
          <cell r="N48">
            <v>29.508196721311474</v>
          </cell>
          <cell r="O48">
            <v>49.18032786885246</v>
          </cell>
          <cell r="P48">
            <v>37.91489361702128</v>
          </cell>
          <cell r="Q48">
            <v>0</v>
          </cell>
          <cell r="R48">
            <v>17.073170731707318</v>
          </cell>
          <cell r="S48">
            <v>29.268292682926827</v>
          </cell>
          <cell r="T48">
            <v>53.65853658536586</v>
          </cell>
          <cell r="U48">
            <v>40.07142857142857</v>
          </cell>
          <cell r="V48">
            <v>4.761904761904762</v>
          </cell>
          <cell r="W48">
            <v>7.142857142857142</v>
          </cell>
          <cell r="X48">
            <v>33.33333333333333</v>
          </cell>
          <cell r="Y48">
            <v>54.761904761904766</v>
          </cell>
        </row>
        <row r="49">
          <cell r="B49">
            <v>8318</v>
          </cell>
          <cell r="C49" t="str">
            <v>Laurea magistrale DM270</v>
          </cell>
          <cell r="D49" t="str">
            <v>NO</v>
          </cell>
          <cell r="E49" t="str">
            <v>SCIENZE STORICHE (D.M.270/04)</v>
          </cell>
          <cell r="F49">
            <v>35.76</v>
          </cell>
          <cell r="G49">
            <v>15</v>
          </cell>
          <cell r="H49">
            <v>25</v>
          </cell>
          <cell r="I49">
            <v>15</v>
          </cell>
          <cell r="J49">
            <v>45</v>
          </cell>
          <cell r="K49">
            <v>34.294117647058826</v>
          </cell>
          <cell r="L49">
            <v>6.896551724137931</v>
          </cell>
          <cell r="M49">
            <v>20.689655172413794</v>
          </cell>
          <cell r="N49">
            <v>34.48275862068966</v>
          </cell>
          <cell r="O49">
            <v>37.93103448275862</v>
          </cell>
          <cell r="P49">
            <v>30.23076923076923</v>
          </cell>
          <cell r="Q49">
            <v>5.263157894736842</v>
          </cell>
          <cell r="R49">
            <v>36.84210526315789</v>
          </cell>
          <cell r="S49">
            <v>15.789473684210526</v>
          </cell>
          <cell r="T49">
            <v>42.10526315789473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>
            <v>8013</v>
          </cell>
          <cell r="C50" t="str">
            <v>Laurea magistrale DM270</v>
          </cell>
          <cell r="D50" t="str">
            <v>SI</v>
          </cell>
          <cell r="E50" t="str">
            <v>SCIENZE STORICHE E DELLA DOCUMENTAZIONE STORICA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34.44444444444444</v>
          </cell>
          <cell r="V50">
            <v>11.11111111111111</v>
          </cell>
          <cell r="W50">
            <v>11.11111111111111</v>
          </cell>
          <cell r="X50">
            <v>33.33333333333333</v>
          </cell>
          <cell r="Y50">
            <v>44.44444444444444</v>
          </cell>
        </row>
        <row r="51">
          <cell r="B51">
            <v>5024</v>
          </cell>
          <cell r="C51" t="str">
            <v>Laurea specialistica DM509</v>
          </cell>
          <cell r="D51" t="str">
            <v>NO</v>
          </cell>
          <cell r="E51" t="str">
            <v>FILOSOFIA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>
            <v>5053</v>
          </cell>
          <cell r="C52" t="str">
            <v>Laurea specialistica DM509</v>
          </cell>
          <cell r="D52" t="str">
            <v>NO</v>
          </cell>
          <cell r="E52" t="str">
            <v>STORIA E SOCIETA'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>
            <v>7744</v>
          </cell>
          <cell r="C53" t="str">
            <v>Laurea DM270</v>
          </cell>
          <cell r="D53" t="str">
            <v>SI</v>
          </cell>
          <cell r="E53" t="str">
            <v>FISICA (D.M.270/04)</v>
          </cell>
          <cell r="F53">
            <v>28.985915492957748</v>
          </cell>
          <cell r="G53">
            <v>4</v>
          </cell>
          <cell r="H53">
            <v>24</v>
          </cell>
          <cell r="I53">
            <v>34</v>
          </cell>
          <cell r="J53">
            <v>38</v>
          </cell>
          <cell r="K53">
            <v>30.534653465346533</v>
          </cell>
          <cell r="L53">
            <v>5.555555555555555</v>
          </cell>
          <cell r="M53">
            <v>14.814814814814813</v>
          </cell>
          <cell r="N53">
            <v>37.03703703703704</v>
          </cell>
          <cell r="O53">
            <v>42.592592592592595</v>
          </cell>
          <cell r="P53">
            <v>36.46875</v>
          </cell>
          <cell r="Q53">
            <v>7.5</v>
          </cell>
          <cell r="R53">
            <v>12.5</v>
          </cell>
          <cell r="S53">
            <v>27.500000000000004</v>
          </cell>
          <cell r="T53">
            <v>52.5</v>
          </cell>
          <cell r="U53">
            <v>18.972972972972972</v>
          </cell>
          <cell r="V53">
            <v>48.64864864864865</v>
          </cell>
          <cell r="W53">
            <v>13.513513513513514</v>
          </cell>
          <cell r="X53">
            <v>13.513513513513514</v>
          </cell>
          <cell r="Y53">
            <v>24.324324324324326</v>
          </cell>
        </row>
        <row r="54">
          <cell r="B54">
            <v>7745</v>
          </cell>
          <cell r="C54" t="str">
            <v>Laurea DM270</v>
          </cell>
          <cell r="D54" t="str">
            <v>SI</v>
          </cell>
          <cell r="E54" t="str">
            <v>SCIENZA DEI MATERIALI (D.M.270/04)</v>
          </cell>
          <cell r="F54">
            <v>19.50943396226415</v>
          </cell>
          <cell r="G54">
            <v>19.35483870967742</v>
          </cell>
          <cell r="H54">
            <v>32.25806451612903</v>
          </cell>
          <cell r="I54">
            <v>25.806451612903224</v>
          </cell>
          <cell r="J54">
            <v>22.58064516129032</v>
          </cell>
          <cell r="K54">
            <v>23.54</v>
          </cell>
          <cell r="L54">
            <v>14.814814814814813</v>
          </cell>
          <cell r="M54">
            <v>22.22222222222222</v>
          </cell>
          <cell r="N54">
            <v>33.33333333333333</v>
          </cell>
          <cell r="O54">
            <v>29.629629629629626</v>
          </cell>
          <cell r="P54">
            <v>25.304347826086957</v>
          </cell>
          <cell r="Q54">
            <v>5</v>
          </cell>
          <cell r="R54">
            <v>25</v>
          </cell>
          <cell r="S54">
            <v>20</v>
          </cell>
          <cell r="T54">
            <v>50</v>
          </cell>
          <cell r="U54">
            <v>17.863636363636363</v>
          </cell>
          <cell r="V54">
            <v>34.090909090909086</v>
          </cell>
          <cell r="W54">
            <v>15.909090909090908</v>
          </cell>
          <cell r="X54">
            <v>40.909090909090914</v>
          </cell>
          <cell r="Y54">
            <v>9.090909090909092</v>
          </cell>
        </row>
        <row r="55">
          <cell r="B55">
            <v>1051</v>
          </cell>
          <cell r="C55" t="str">
            <v>Laurea DM509</v>
          </cell>
          <cell r="D55" t="str">
            <v>NO</v>
          </cell>
          <cell r="E55" t="str">
            <v>FISICA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>
            <v>1057</v>
          </cell>
          <cell r="C56" t="str">
            <v>Laurea DM509</v>
          </cell>
          <cell r="D56" t="str">
            <v>NO</v>
          </cell>
          <cell r="E56" t="str">
            <v>SCIENZA DEI MATERIALI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>
            <v>8743</v>
          </cell>
          <cell r="C57" t="str">
            <v>Laurea magistrale DM270</v>
          </cell>
          <cell r="D57" t="str">
            <v>SI</v>
          </cell>
          <cell r="E57" t="str">
            <v>FISICA (D.M.270/04)</v>
          </cell>
          <cell r="F57">
            <v>34.333333333333336</v>
          </cell>
          <cell r="G57">
            <v>9.523809523809524</v>
          </cell>
          <cell r="H57">
            <v>9.523809523809524</v>
          </cell>
          <cell r="I57">
            <v>47.61904761904761</v>
          </cell>
          <cell r="J57">
            <v>33.33333333333333</v>
          </cell>
          <cell r="K57">
            <v>28.55</v>
          </cell>
          <cell r="L57">
            <v>0</v>
          </cell>
          <cell r="M57">
            <v>21.052631578947366</v>
          </cell>
          <cell r="N57">
            <v>63.1578947368421</v>
          </cell>
          <cell r="O57">
            <v>15.789473684210526</v>
          </cell>
          <cell r="P57">
            <v>34.2</v>
          </cell>
          <cell r="Q57">
            <v>0</v>
          </cell>
          <cell r="R57">
            <v>30.434782608695656</v>
          </cell>
          <cell r="S57">
            <v>34.78260869565217</v>
          </cell>
          <cell r="T57">
            <v>34.78260869565217</v>
          </cell>
          <cell r="U57">
            <v>31.294117647058822</v>
          </cell>
          <cell r="V57">
            <v>0</v>
          </cell>
          <cell r="W57">
            <v>17.647058823529413</v>
          </cell>
          <cell r="X57">
            <v>64.70588235294117</v>
          </cell>
          <cell r="Y57">
            <v>17.647058823529413</v>
          </cell>
        </row>
        <row r="58">
          <cell r="B58">
            <v>7222</v>
          </cell>
          <cell r="C58" t="str">
            <v>Laurea DM270</v>
          </cell>
          <cell r="D58" t="str">
            <v>SI</v>
          </cell>
          <cell r="E58" t="str">
            <v>SCIENZE DEI SERVIZI GIURIDICI (D.M.270/04)</v>
          </cell>
          <cell r="F58">
            <v>28.2317880794702</v>
          </cell>
          <cell r="G58">
            <v>5.797101449275362</v>
          </cell>
          <cell r="H58">
            <v>20.28985507246377</v>
          </cell>
          <cell r="I58">
            <v>47.82608695652174</v>
          </cell>
          <cell r="J58">
            <v>26.08695652173913</v>
          </cell>
          <cell r="K58">
            <v>27.351724137931033</v>
          </cell>
          <cell r="L58">
            <v>6.451612903225806</v>
          </cell>
          <cell r="M58">
            <v>29.03225806451613</v>
          </cell>
          <cell r="N58">
            <v>40.32258064516129</v>
          </cell>
          <cell r="O58">
            <v>24.193548387096776</v>
          </cell>
          <cell r="P58">
            <v>33.25423728813559</v>
          </cell>
          <cell r="Q58">
            <v>3.125</v>
          </cell>
          <cell r="R58">
            <v>15.625</v>
          </cell>
          <cell r="S58">
            <v>48.4375</v>
          </cell>
          <cell r="T58">
            <v>32.8125</v>
          </cell>
          <cell r="U58">
            <v>20.56291390728477</v>
          </cell>
          <cell r="V58">
            <v>35.76158940397351</v>
          </cell>
          <cell r="W58">
            <v>23.841059602649008</v>
          </cell>
          <cell r="X58">
            <v>21.85430463576159</v>
          </cell>
          <cell r="Y58">
            <v>18.543046357615893</v>
          </cell>
        </row>
        <row r="59">
          <cell r="B59">
            <v>7223</v>
          </cell>
          <cell r="C59" t="str">
            <v>Laurea DM270</v>
          </cell>
          <cell r="D59" t="str">
            <v>SI</v>
          </cell>
          <cell r="E59" t="str">
            <v>SCIENZE DEI SERVIZI GIURIDICI D'IMPRESA (D.M.270/04)</v>
          </cell>
          <cell r="F59">
            <v>23.1</v>
          </cell>
          <cell r="G59">
            <v>5.405405405405405</v>
          </cell>
          <cell r="H59">
            <v>21.62162162162162</v>
          </cell>
          <cell r="I59">
            <v>59.45945945945946</v>
          </cell>
          <cell r="J59">
            <v>13.513513513513514</v>
          </cell>
          <cell r="K59">
            <v>22.142857142857142</v>
          </cell>
          <cell r="L59">
            <v>13.333333333333334</v>
          </cell>
          <cell r="M59">
            <v>20</v>
          </cell>
          <cell r="N59">
            <v>63.33333333333333</v>
          </cell>
          <cell r="O59">
            <v>3.3333333333333335</v>
          </cell>
          <cell r="P59">
            <v>28.885714285714286</v>
          </cell>
          <cell r="Q59">
            <v>0</v>
          </cell>
          <cell r="R59">
            <v>16.216216216216218</v>
          </cell>
          <cell r="S59">
            <v>54.054054054054056</v>
          </cell>
          <cell r="T59">
            <v>29.72972972972973</v>
          </cell>
          <cell r="U59">
            <v>16.07608695652174</v>
          </cell>
          <cell r="V59">
            <v>43.47826086956522</v>
          </cell>
          <cell r="W59">
            <v>23.91304347826087</v>
          </cell>
          <cell r="X59">
            <v>18.478260869565215</v>
          </cell>
          <cell r="Y59">
            <v>14.130434782608695</v>
          </cell>
        </row>
        <row r="60">
          <cell r="B60">
            <v>1019</v>
          </cell>
          <cell r="C60" t="str">
            <v>Laurea DM509</v>
          </cell>
          <cell r="D60" t="str">
            <v>NO</v>
          </cell>
          <cell r="E60" t="str">
            <v>SCIENZE GIURIDICHE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1088</v>
          </cell>
          <cell r="C61" t="str">
            <v>Laurea DM509</v>
          </cell>
          <cell r="D61" t="str">
            <v>NO</v>
          </cell>
          <cell r="E61" t="str">
            <v>SCIENZE GIURIDICHE D'IMPRESA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>
            <v>6001</v>
          </cell>
          <cell r="C62" t="str">
            <v>Laurea magistrale ciclo unico 5 anni DM270</v>
          </cell>
          <cell r="D62" t="str">
            <v>SI</v>
          </cell>
          <cell r="E62" t="str">
            <v>GIURISPRUDENZA</v>
          </cell>
          <cell r="F62">
            <v>36.603619909502264</v>
          </cell>
          <cell r="G62">
            <v>4.556650246305419</v>
          </cell>
          <cell r="H62">
            <v>12.068965517241379</v>
          </cell>
          <cell r="I62">
            <v>35.09852216748769</v>
          </cell>
          <cell r="J62">
            <v>48.275862068965516</v>
          </cell>
          <cell r="K62">
            <v>37.47476635514019</v>
          </cell>
          <cell r="L62">
            <v>3.366583541147132</v>
          </cell>
          <cell r="M62">
            <v>11.845386533665836</v>
          </cell>
          <cell r="N62">
            <v>37.53117206982544</v>
          </cell>
          <cell r="O62">
            <v>47.256857855361595</v>
          </cell>
          <cell r="P62">
            <v>36.811529933481154</v>
          </cell>
          <cell r="Q62">
            <v>3.1722054380664653</v>
          </cell>
          <cell r="R62">
            <v>13.444108761329304</v>
          </cell>
          <cell r="S62">
            <v>37.46223564954683</v>
          </cell>
          <cell r="T62">
            <v>45.9214501510574</v>
          </cell>
          <cell r="U62">
            <v>31.099630996309962</v>
          </cell>
          <cell r="V62">
            <v>17.589175891758916</v>
          </cell>
          <cell r="W62">
            <v>21.771217712177123</v>
          </cell>
          <cell r="X62">
            <v>25.584255842558424</v>
          </cell>
          <cell r="Y62">
            <v>35.05535055350554</v>
          </cell>
        </row>
        <row r="63">
          <cell r="B63">
            <v>6002</v>
          </cell>
          <cell r="C63" t="str">
            <v>Laurea magistrale ciclo unico 5 anni DM270</v>
          </cell>
          <cell r="D63" t="str">
            <v>SI</v>
          </cell>
          <cell r="E63" t="str">
            <v>GIURISPRUDENZA (già Giurisprudenza d'impresa)</v>
          </cell>
          <cell r="F63">
            <v>33.6328125</v>
          </cell>
          <cell r="G63">
            <v>4.49438202247191</v>
          </cell>
          <cell r="H63">
            <v>8.98876404494382</v>
          </cell>
          <cell r="I63">
            <v>43.82022471910113</v>
          </cell>
          <cell r="J63">
            <v>42.69662921348314</v>
          </cell>
          <cell r="K63">
            <v>37.02654867256637</v>
          </cell>
          <cell r="L63">
            <v>3.571428571428571</v>
          </cell>
          <cell r="M63">
            <v>10.714285714285714</v>
          </cell>
          <cell r="N63">
            <v>35.714285714285715</v>
          </cell>
          <cell r="O63">
            <v>50</v>
          </cell>
          <cell r="P63">
            <v>38.27368421052632</v>
          </cell>
          <cell r="Q63">
            <v>4.477611940298507</v>
          </cell>
          <cell r="R63">
            <v>8.955223880597014</v>
          </cell>
          <cell r="S63">
            <v>22.388059701492537</v>
          </cell>
          <cell r="T63">
            <v>64.17910447761194</v>
          </cell>
          <cell r="U63">
            <v>36.5</v>
          </cell>
          <cell r="V63">
            <v>21.73913043478261</v>
          </cell>
          <cell r="W63">
            <v>19.565217391304348</v>
          </cell>
          <cell r="X63">
            <v>25</v>
          </cell>
          <cell r="Y63">
            <v>33.69565217391305</v>
          </cell>
        </row>
        <row r="64">
          <cell r="B64">
            <v>7746</v>
          </cell>
          <cell r="C64" t="str">
            <v>Laurea DM270</v>
          </cell>
          <cell r="D64" t="str">
            <v>SI</v>
          </cell>
          <cell r="E64" t="str">
            <v>INFORMATICA (D.M.270/04)</v>
          </cell>
          <cell r="F64">
            <v>28.58139534883721</v>
          </cell>
          <cell r="G64">
            <v>5.405405405405405</v>
          </cell>
          <cell r="H64">
            <v>18.91891891891892</v>
          </cell>
          <cell r="I64">
            <v>41.891891891891895</v>
          </cell>
          <cell r="J64">
            <v>33.78378378378378</v>
          </cell>
          <cell r="K64">
            <v>29.66860465116279</v>
          </cell>
          <cell r="L64">
            <v>10.344827586206897</v>
          </cell>
          <cell r="M64">
            <v>20.689655172413794</v>
          </cell>
          <cell r="N64">
            <v>41.37931034482759</v>
          </cell>
          <cell r="O64">
            <v>27.586206896551722</v>
          </cell>
          <cell r="P64">
            <v>26.73248407643312</v>
          </cell>
          <cell r="Q64">
            <v>5.4945054945054945</v>
          </cell>
          <cell r="R64">
            <v>17.582417582417584</v>
          </cell>
          <cell r="S64">
            <v>52.74725274725275</v>
          </cell>
          <cell r="T64">
            <v>24.175824175824175</v>
          </cell>
          <cell r="U64">
            <v>19.49056603773585</v>
          </cell>
          <cell r="V64">
            <v>43.39622641509434</v>
          </cell>
          <cell r="W64">
            <v>15.09433962264151</v>
          </cell>
          <cell r="X64">
            <v>17.61006289308176</v>
          </cell>
          <cell r="Y64">
            <v>23.89937106918239</v>
          </cell>
        </row>
        <row r="65">
          <cell r="B65">
            <v>7912</v>
          </cell>
          <cell r="C65" t="str">
            <v>Laurea DM270</v>
          </cell>
          <cell r="D65" t="str">
            <v>NO</v>
          </cell>
          <cell r="E65" t="str">
            <v>INFORMATICA (D.M.270/04) - BRINDISI</v>
          </cell>
          <cell r="F65">
            <v>18.169811320754718</v>
          </cell>
          <cell r="G65">
            <v>4.545454545454546</v>
          </cell>
          <cell r="H65">
            <v>59.09090909090909</v>
          </cell>
          <cell r="I65">
            <v>22.727272727272727</v>
          </cell>
          <cell r="J65">
            <v>13.636363636363635</v>
          </cell>
          <cell r="K65">
            <v>23.125</v>
          </cell>
          <cell r="L65">
            <v>10.344827586206897</v>
          </cell>
          <cell r="M65">
            <v>31.03448275862069</v>
          </cell>
          <cell r="N65">
            <v>34.48275862068966</v>
          </cell>
          <cell r="O65">
            <v>24.137931034482758</v>
          </cell>
          <cell r="P65">
            <v>24.11842105263158</v>
          </cell>
          <cell r="Q65">
            <v>8.571428571428571</v>
          </cell>
          <cell r="R65">
            <v>42.857142857142854</v>
          </cell>
          <cell r="S65">
            <v>17.142857142857142</v>
          </cell>
          <cell r="T65">
            <v>31.428571428571427</v>
          </cell>
          <cell r="U65">
            <v>23.894736842105264</v>
          </cell>
          <cell r="V65">
            <v>42.10526315789473</v>
          </cell>
          <cell r="W65">
            <v>5.263157894736842</v>
          </cell>
          <cell r="X65">
            <v>12.280701754385964</v>
          </cell>
          <cell r="Y65">
            <v>40.35087719298245</v>
          </cell>
        </row>
        <row r="66">
          <cell r="B66">
            <v>7748</v>
          </cell>
          <cell r="C66" t="str">
            <v>Laurea DM270</v>
          </cell>
          <cell r="D66" t="str">
            <v>NO</v>
          </cell>
          <cell r="E66" t="str">
            <v>INFORMATICA E COMUNICAZIONE DIGITALE (D.M.270/04)</v>
          </cell>
          <cell r="F66">
            <v>32.517857142857146</v>
          </cell>
          <cell r="G66">
            <v>6.557377049180328</v>
          </cell>
          <cell r="H66">
            <v>14.754098360655737</v>
          </cell>
          <cell r="I66">
            <v>42.62295081967213</v>
          </cell>
          <cell r="J66">
            <v>36.0655737704918</v>
          </cell>
          <cell r="K66">
            <v>32.680851063829785</v>
          </cell>
          <cell r="L66">
            <v>2.8169014084507045</v>
          </cell>
          <cell r="M66">
            <v>16.901408450704224</v>
          </cell>
          <cell r="N66">
            <v>40.845070422535215</v>
          </cell>
          <cell r="O66">
            <v>39.436619718309856</v>
          </cell>
          <cell r="P66">
            <v>36.12931034482759</v>
          </cell>
          <cell r="Q66">
            <v>5.747126436781609</v>
          </cell>
          <cell r="R66">
            <v>8.045977011494253</v>
          </cell>
          <cell r="S66">
            <v>45.97701149425287</v>
          </cell>
          <cell r="T66">
            <v>40.229885057471265</v>
          </cell>
          <cell r="U66">
            <v>22.953488372093023</v>
          </cell>
          <cell r="V66">
            <v>33.72093023255814</v>
          </cell>
          <cell r="W66">
            <v>16.27906976744186</v>
          </cell>
          <cell r="X66">
            <v>22.093023255813954</v>
          </cell>
          <cell r="Y66">
            <v>27.906976744186046</v>
          </cell>
        </row>
        <row r="67">
          <cell r="B67">
            <v>7892</v>
          </cell>
          <cell r="C67" t="str">
            <v>Laurea DM270</v>
          </cell>
          <cell r="D67" t="str">
            <v>SI</v>
          </cell>
          <cell r="E67" t="str">
            <v>INFORMATICA E COMUNICAZIONE DIGITALE (D.M.270/04) - TARANTO</v>
          </cell>
          <cell r="F67">
            <v>20.089887640449437</v>
          </cell>
          <cell r="G67">
            <v>7.894736842105263</v>
          </cell>
          <cell r="H67">
            <v>34.21052631578947</v>
          </cell>
          <cell r="I67">
            <v>39.473684210526315</v>
          </cell>
          <cell r="J67">
            <v>18.421052631578945</v>
          </cell>
          <cell r="K67">
            <v>29.2</v>
          </cell>
          <cell r="L67">
            <v>5.263157894736842</v>
          </cell>
          <cell r="M67">
            <v>26.31578947368421</v>
          </cell>
          <cell r="N67">
            <v>31.57894736842105</v>
          </cell>
          <cell r="O67">
            <v>36.84210526315789</v>
          </cell>
          <cell r="P67">
            <v>25.77777777777778</v>
          </cell>
          <cell r="Q67">
            <v>9.523809523809524</v>
          </cell>
          <cell r="R67">
            <v>23.809523809523807</v>
          </cell>
          <cell r="S67">
            <v>42.857142857142854</v>
          </cell>
          <cell r="T67">
            <v>23.809523809523807</v>
          </cell>
          <cell r="U67">
            <v>16.35</v>
          </cell>
          <cell r="V67">
            <v>38.75</v>
          </cell>
          <cell r="W67">
            <v>26.25</v>
          </cell>
          <cell r="X67">
            <v>15</v>
          </cell>
          <cell r="Y67">
            <v>20</v>
          </cell>
        </row>
        <row r="68">
          <cell r="B68">
            <v>7749</v>
          </cell>
          <cell r="C68" t="str">
            <v>Laurea DM270</v>
          </cell>
          <cell r="D68" t="str">
            <v>SI</v>
          </cell>
          <cell r="E68" t="str">
            <v>INFORMATICA E TECNOLOGIE PER LA PRODUZIONE DEL SOFTWARE (D.M.270/04)</v>
          </cell>
          <cell r="F68">
            <v>27.306930693069308</v>
          </cell>
          <cell r="G68">
            <v>14.754098360655737</v>
          </cell>
          <cell r="H68">
            <v>31.147540983606557</v>
          </cell>
          <cell r="I68">
            <v>27.86885245901639</v>
          </cell>
          <cell r="J68">
            <v>26.229508196721312</v>
          </cell>
          <cell r="K68">
            <v>29.364963503649633</v>
          </cell>
          <cell r="L68">
            <v>11.538461538461538</v>
          </cell>
          <cell r="M68">
            <v>21.794871794871796</v>
          </cell>
          <cell r="N68">
            <v>34.61538461538461</v>
          </cell>
          <cell r="O68">
            <v>32.05128205128205</v>
          </cell>
          <cell r="P68">
            <v>31.259067357512954</v>
          </cell>
          <cell r="Q68">
            <v>5.6000000000000005</v>
          </cell>
          <cell r="R68">
            <v>26.400000000000002</v>
          </cell>
          <cell r="S68">
            <v>34.4</v>
          </cell>
          <cell r="T68">
            <v>33.6</v>
          </cell>
          <cell r="U68">
            <v>24.408510638297873</v>
          </cell>
          <cell r="V68">
            <v>28.510638297872344</v>
          </cell>
          <cell r="W68">
            <v>18.72340425531915</v>
          </cell>
          <cell r="X68">
            <v>20.851063829787233</v>
          </cell>
          <cell r="Y68">
            <v>31.914893617021278</v>
          </cell>
        </row>
        <row r="69">
          <cell r="B69">
            <v>1054</v>
          </cell>
          <cell r="C69" t="str">
            <v>Laurea DM509</v>
          </cell>
          <cell r="D69" t="str">
            <v>NO</v>
          </cell>
          <cell r="E69" t="str">
            <v>INFORMATICA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>
            <v>1082</v>
          </cell>
          <cell r="C70" t="str">
            <v>Laurea DM509</v>
          </cell>
          <cell r="D70" t="str">
            <v>NO</v>
          </cell>
          <cell r="E70" t="str">
            <v>INFORMATICA (BRINDISI)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>
            <v>1055</v>
          </cell>
          <cell r="C71" t="str">
            <v>Laurea DM509</v>
          </cell>
          <cell r="D71" t="str">
            <v>NO</v>
          </cell>
          <cell r="E71" t="str">
            <v>INFORMATICA E COMUNICAZIONE DIGITALE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1104</v>
          </cell>
          <cell r="C72" t="str">
            <v>Laurea DM509</v>
          </cell>
          <cell r="D72" t="str">
            <v>NO</v>
          </cell>
          <cell r="E72" t="str">
            <v>INFORMATICA E COMUNICAZIONE DIGITALE (TARANTO)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1102</v>
          </cell>
          <cell r="C73" t="str">
            <v>Laurea DM509</v>
          </cell>
          <cell r="D73" t="str">
            <v>NO</v>
          </cell>
          <cell r="E73" t="str">
            <v>INFORMATICA E TECNOLOGIE PER LA PRODUZIONE DEL SOFTWARE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>
            <v>8744</v>
          </cell>
          <cell r="C74" t="str">
            <v>Laurea magistrale DM270</v>
          </cell>
          <cell r="D74" t="str">
            <v>SI</v>
          </cell>
          <cell r="E74" t="str">
            <v>INFORMATICA (D.M.270/04)</v>
          </cell>
          <cell r="F74">
            <v>30.14457831325301</v>
          </cell>
          <cell r="G74">
            <v>8.928571428571429</v>
          </cell>
          <cell r="H74">
            <v>23.214285714285715</v>
          </cell>
          <cell r="I74">
            <v>41.07142857142857</v>
          </cell>
          <cell r="J74">
            <v>26.785714285714285</v>
          </cell>
          <cell r="K74">
            <v>33.78082191780822</v>
          </cell>
          <cell r="L74">
            <v>3.6363636363636362</v>
          </cell>
          <cell r="M74">
            <v>18.181818181818183</v>
          </cell>
          <cell r="N74">
            <v>43.63636363636363</v>
          </cell>
          <cell r="O74">
            <v>34.54545454545455</v>
          </cell>
          <cell r="P74">
            <v>37</v>
          </cell>
          <cell r="Q74">
            <v>12.121212121212121</v>
          </cell>
          <cell r="R74">
            <v>9.090909090909092</v>
          </cell>
          <cell r="S74">
            <v>45.45454545454545</v>
          </cell>
          <cell r="T74">
            <v>33.33333333333333</v>
          </cell>
          <cell r="U74">
            <v>24.75</v>
          </cell>
          <cell r="V74">
            <v>31.25</v>
          </cell>
          <cell r="W74">
            <v>10.416666666666668</v>
          </cell>
          <cell r="X74">
            <v>31.25</v>
          </cell>
          <cell r="Y74">
            <v>27.083333333333332</v>
          </cell>
        </row>
        <row r="75">
          <cell r="B75">
            <v>1101</v>
          </cell>
          <cell r="C75" t="str">
            <v>Laurea specialistica DM509</v>
          </cell>
          <cell r="D75" t="str">
            <v>NO</v>
          </cell>
          <cell r="E75" t="str">
            <v>INFORMATICA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>
            <v>7112</v>
          </cell>
          <cell r="C76" t="str">
            <v>Laurea DM270</v>
          </cell>
          <cell r="D76" t="str">
            <v>NO</v>
          </cell>
          <cell r="E76" t="str">
            <v>ECONOMIA E AMMINISTRAZIONE DELLE AZIENDE (D.M.270/04 - INTERCLASSE)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>
            <v>7113</v>
          </cell>
          <cell r="C77" t="str">
            <v>Laurea DM270</v>
          </cell>
          <cell r="D77" t="str">
            <v>SI</v>
          </cell>
          <cell r="E77" t="str">
            <v>ECONOMIA E AMMINISTRAZIONE DELLE AZIENDE (D.M.270/04)</v>
          </cell>
          <cell r="F77">
            <v>22.575301204819276</v>
          </cell>
          <cell r="G77">
            <v>3.1446540880503147</v>
          </cell>
          <cell r="H77">
            <v>44.65408805031446</v>
          </cell>
          <cell r="I77">
            <v>45.28301886792453</v>
          </cell>
          <cell r="J77">
            <v>6.918238993710692</v>
          </cell>
          <cell r="K77">
            <v>25.943708609271525</v>
          </cell>
          <cell r="L77">
            <v>2.9850746268656714</v>
          </cell>
          <cell r="M77">
            <v>32.08955223880597</v>
          </cell>
          <cell r="N77">
            <v>50</v>
          </cell>
          <cell r="O77">
            <v>14.925373134328357</v>
          </cell>
          <cell r="P77">
            <v>31.06711409395973</v>
          </cell>
          <cell r="Q77">
            <v>2.631578947368421</v>
          </cell>
          <cell r="R77">
            <v>20.394736842105264</v>
          </cell>
          <cell r="S77">
            <v>42.10526315789473</v>
          </cell>
          <cell r="T77">
            <v>34.868421052631575</v>
          </cell>
          <cell r="U77">
            <v>22.494809688581316</v>
          </cell>
          <cell r="V77">
            <v>34.94809688581315</v>
          </cell>
          <cell r="W77">
            <v>11.418685121107266</v>
          </cell>
          <cell r="X77">
            <v>31.833910034602077</v>
          </cell>
          <cell r="Y77">
            <v>21.79930795847751</v>
          </cell>
        </row>
        <row r="78">
          <cell r="B78">
            <v>7282</v>
          </cell>
          <cell r="C78" t="str">
            <v>Laurea DM270</v>
          </cell>
          <cell r="D78" t="str">
            <v>NO</v>
          </cell>
          <cell r="E78" t="str">
            <v>OPERATORE DEI SERVIZI GIURIDICI (D.M.270/04) - TARANTO </v>
          </cell>
          <cell r="F78">
            <v>23.14423076923077</v>
          </cell>
          <cell r="G78">
            <v>4.761904761904762</v>
          </cell>
          <cell r="H78">
            <v>26.190476190476193</v>
          </cell>
          <cell r="I78">
            <v>47.61904761904761</v>
          </cell>
          <cell r="J78">
            <v>21.428571428571427</v>
          </cell>
          <cell r="K78">
            <v>26.559139784946236</v>
          </cell>
          <cell r="L78">
            <v>8.108108108108109</v>
          </cell>
          <cell r="M78">
            <v>27.027027027027028</v>
          </cell>
          <cell r="N78">
            <v>45.94594594594595</v>
          </cell>
          <cell r="O78">
            <v>18.91891891891892</v>
          </cell>
          <cell r="P78">
            <v>25.6</v>
          </cell>
          <cell r="Q78">
            <v>0</v>
          </cell>
          <cell r="R78">
            <v>35.13513513513514</v>
          </cell>
          <cell r="S78">
            <v>43.24324324324324</v>
          </cell>
          <cell r="T78">
            <v>21.62162162162162</v>
          </cell>
          <cell r="U78">
            <v>75.66666666666667</v>
          </cell>
          <cell r="V78">
            <v>0</v>
          </cell>
          <cell r="W78">
            <v>0</v>
          </cell>
          <cell r="X78">
            <v>0</v>
          </cell>
          <cell r="Y78">
            <v>100</v>
          </cell>
        </row>
        <row r="79">
          <cell r="B79">
            <v>7894</v>
          </cell>
          <cell r="C79" t="str">
            <v>Laurea DM270</v>
          </cell>
          <cell r="D79" t="str">
            <v>SI</v>
          </cell>
          <cell r="E79" t="str">
            <v>SCIENZE E GESTIONE DELLE ATTIVITA' MARITTIME (D.M.270/04)</v>
          </cell>
          <cell r="F79">
            <v>47.25925925925926</v>
          </cell>
          <cell r="G79">
            <v>0</v>
          </cell>
          <cell r="H79">
            <v>5.47945205479452</v>
          </cell>
          <cell r="I79">
            <v>5.47945205479452</v>
          </cell>
          <cell r="J79">
            <v>89.04109589041096</v>
          </cell>
          <cell r="K79">
            <v>47.283185840707965</v>
          </cell>
          <cell r="L79">
            <v>1.0101010101010102</v>
          </cell>
          <cell r="M79">
            <v>2.0202020202020203</v>
          </cell>
          <cell r="N79">
            <v>8.080808080808081</v>
          </cell>
          <cell r="O79">
            <v>88.88888888888889</v>
          </cell>
          <cell r="P79">
            <v>58.704</v>
          </cell>
          <cell r="Q79">
            <v>0</v>
          </cell>
          <cell r="R79">
            <v>0.9523809523809524</v>
          </cell>
          <cell r="S79">
            <v>2.857142857142857</v>
          </cell>
          <cell r="T79">
            <v>96.19047619047619</v>
          </cell>
          <cell r="U79">
            <v>56.04132231404959</v>
          </cell>
          <cell r="V79">
            <v>6.6115702479338845</v>
          </cell>
          <cell r="W79">
            <v>0.8264462809917356</v>
          </cell>
          <cell r="X79">
            <v>5.785123966942149</v>
          </cell>
          <cell r="Y79">
            <v>86.77685950413223</v>
          </cell>
        </row>
        <row r="80">
          <cell r="B80">
            <v>1011</v>
          </cell>
          <cell r="C80" t="str">
            <v>Laurea DM509</v>
          </cell>
          <cell r="D80" t="str">
            <v>NO</v>
          </cell>
          <cell r="E80" t="str">
            <v>ECONOMIA AZIENDALE (TARANTO)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>
            <v>1013</v>
          </cell>
          <cell r="C81" t="str">
            <v>Laurea DM509</v>
          </cell>
          <cell r="D81" t="str">
            <v>NO</v>
          </cell>
          <cell r="E81" t="str">
            <v>ECONOMIA E COMMERCIO (TARANTO)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>
            <v>1020</v>
          </cell>
          <cell r="C82" t="str">
            <v>Laurea DM509</v>
          </cell>
          <cell r="D82" t="str">
            <v>NO</v>
          </cell>
          <cell r="E82" t="str">
            <v>SCIENZE GIURIDICHE (TARANTO)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>
            <v>6003</v>
          </cell>
          <cell r="C83" t="str">
            <v>Laurea magistrale ciclo unico 5 anni DM270</v>
          </cell>
          <cell r="D83" t="str">
            <v>SI</v>
          </cell>
          <cell r="E83" t="str">
            <v>GIURISPRUDENZA (TARANTO)</v>
          </cell>
          <cell r="F83">
            <v>32.65846153846154</v>
          </cell>
          <cell r="G83">
            <v>10.294117647058822</v>
          </cell>
          <cell r="H83">
            <v>17.647058823529413</v>
          </cell>
          <cell r="I83">
            <v>30.88235294117647</v>
          </cell>
          <cell r="J83">
            <v>41.17647058823529</v>
          </cell>
          <cell r="K83">
            <v>32.80654761904762</v>
          </cell>
          <cell r="L83">
            <v>6.341463414634147</v>
          </cell>
          <cell r="M83">
            <v>15.609756097560975</v>
          </cell>
          <cell r="N83">
            <v>34.63414634146341</v>
          </cell>
          <cell r="O83">
            <v>43.41463414634146</v>
          </cell>
          <cell r="P83">
            <v>33.66129032258065</v>
          </cell>
          <cell r="Q83">
            <v>6.435643564356436</v>
          </cell>
          <cell r="R83">
            <v>16.33663366336634</v>
          </cell>
          <cell r="S83">
            <v>35.64356435643564</v>
          </cell>
          <cell r="T83">
            <v>41.584158415841586</v>
          </cell>
          <cell r="U83">
            <v>37.650190114068444</v>
          </cell>
          <cell r="V83">
            <v>26.996197718631176</v>
          </cell>
          <cell r="W83">
            <v>13.688212927756654</v>
          </cell>
          <cell r="X83">
            <v>24.714828897338403</v>
          </cell>
          <cell r="Y83">
            <v>34.60076045627377</v>
          </cell>
        </row>
        <row r="84">
          <cell r="B84">
            <v>8122</v>
          </cell>
          <cell r="C84" t="str">
            <v>Laurea magistrale DM270</v>
          </cell>
          <cell r="D84" t="str">
            <v>SI</v>
          </cell>
          <cell r="E84" t="str">
            <v>STRATEGIE D'IMPRESE E MANAGEMENT (D.M.270/04)</v>
          </cell>
          <cell r="F84">
            <v>41.57692307692308</v>
          </cell>
          <cell r="G84">
            <v>4.444444444444445</v>
          </cell>
          <cell r="H84">
            <v>11.11111111111111</v>
          </cell>
          <cell r="I84">
            <v>22.22222222222222</v>
          </cell>
          <cell r="J84">
            <v>62.22222222222222</v>
          </cell>
          <cell r="K84">
            <v>44.14545454545455</v>
          </cell>
          <cell r="L84">
            <v>4.3478260869565215</v>
          </cell>
          <cell r="M84">
            <v>6.521739130434782</v>
          </cell>
          <cell r="N84">
            <v>21.73913043478261</v>
          </cell>
          <cell r="O84">
            <v>67.3913043478261</v>
          </cell>
          <cell r="P84">
            <v>37.8936170212766</v>
          </cell>
          <cell r="Q84">
            <v>0</v>
          </cell>
          <cell r="R84">
            <v>12.195121951219512</v>
          </cell>
          <cell r="S84">
            <v>29.268292682926827</v>
          </cell>
          <cell r="T84">
            <v>58.536585365853654</v>
          </cell>
          <cell r="U84">
            <v>35.34920634920635</v>
          </cell>
          <cell r="V84">
            <v>15.873015873015872</v>
          </cell>
          <cell r="W84">
            <v>7.936507936507936</v>
          </cell>
          <cell r="X84">
            <v>30.158730158730158</v>
          </cell>
          <cell r="Y84">
            <v>46.03174603174603</v>
          </cell>
        </row>
        <row r="85">
          <cell r="B85">
            <v>5012</v>
          </cell>
          <cell r="C85" t="str">
            <v>Laurea specialistica DM509</v>
          </cell>
          <cell r="D85" t="str">
            <v>NO</v>
          </cell>
          <cell r="E85" t="str">
            <v>CONSULENZA PROFESSIONALE PER LE AZIENDE (TARANTO)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>
            <v>7413</v>
          </cell>
          <cell r="C86" t="str">
            <v>Laurea DM270</v>
          </cell>
          <cell r="D86" t="str">
            <v>SI</v>
          </cell>
          <cell r="E86" t="str">
            <v>COMUNICAZIONE LINGUISTICA E INTERCULTURALE (D.M.270/04)</v>
          </cell>
          <cell r="F86">
            <v>30.629533678756477</v>
          </cell>
          <cell r="G86">
            <v>2.768166089965398</v>
          </cell>
          <cell r="H86">
            <v>17.647058823529413</v>
          </cell>
          <cell r="I86">
            <v>51.21107266435986</v>
          </cell>
          <cell r="J86">
            <v>28.373702422145332</v>
          </cell>
          <cell r="K86">
            <v>26.81451612903226</v>
          </cell>
          <cell r="L86">
            <v>4.747774480712167</v>
          </cell>
          <cell r="M86">
            <v>18.991097922848667</v>
          </cell>
          <cell r="N86">
            <v>62.61127596439169</v>
          </cell>
          <cell r="O86">
            <v>13.649851632047477</v>
          </cell>
          <cell r="P86">
            <v>30.623300970873785</v>
          </cell>
          <cell r="Q86">
            <v>4.177545691906006</v>
          </cell>
          <cell r="R86">
            <v>13.054830287206268</v>
          </cell>
          <cell r="S86">
            <v>55.87467362924282</v>
          </cell>
          <cell r="T86">
            <v>26.89295039164491</v>
          </cell>
          <cell r="U86">
            <v>24.65742251223491</v>
          </cell>
          <cell r="V86">
            <v>17.94453507340946</v>
          </cell>
          <cell r="W86">
            <v>18.92332789559543</v>
          </cell>
          <cell r="X86">
            <v>47.63458401305057</v>
          </cell>
          <cell r="Y86">
            <v>15.497553017944535</v>
          </cell>
        </row>
        <row r="87">
          <cell r="B87">
            <v>7412</v>
          </cell>
          <cell r="C87" t="str">
            <v>Laurea DM270</v>
          </cell>
          <cell r="D87" t="str">
            <v>SI</v>
          </cell>
          <cell r="E87" t="str">
            <v>CULTURE DELLE LINGUE MODERNE E DEL TURISMO (D.M.270/04)</v>
          </cell>
          <cell r="F87">
            <v>31.079918032786885</v>
          </cell>
          <cell r="G87">
            <v>4.281345565749235</v>
          </cell>
          <cell r="H87">
            <v>20.489296636085626</v>
          </cell>
          <cell r="I87">
            <v>45.56574923547401</v>
          </cell>
          <cell r="J87">
            <v>29.66360856269113</v>
          </cell>
          <cell r="K87">
            <v>29.58823529411765</v>
          </cell>
          <cell r="L87">
            <v>5.88235294117647</v>
          </cell>
          <cell r="M87">
            <v>17.3374613003096</v>
          </cell>
          <cell r="N87">
            <v>51.39318885448917</v>
          </cell>
          <cell r="O87">
            <v>25.386996904024766</v>
          </cell>
          <cell r="P87">
            <v>31.121348314606742</v>
          </cell>
          <cell r="Q87">
            <v>5.633802816901409</v>
          </cell>
          <cell r="R87">
            <v>17.6056338028169</v>
          </cell>
          <cell r="S87">
            <v>45.774647887323944</v>
          </cell>
          <cell r="T87">
            <v>30.985915492957744</v>
          </cell>
          <cell r="U87">
            <v>21.632462686567163</v>
          </cell>
          <cell r="V87">
            <v>33.08457711442786</v>
          </cell>
          <cell r="W87">
            <v>16.666666666666664</v>
          </cell>
          <cell r="X87">
            <v>30.845771144278604</v>
          </cell>
          <cell r="Y87">
            <v>19.402985074626866</v>
          </cell>
        </row>
        <row r="88">
          <cell r="B88">
            <v>7314</v>
          </cell>
          <cell r="C88" t="str">
            <v>Laurea DM270</v>
          </cell>
          <cell r="D88" t="str">
            <v>SI</v>
          </cell>
          <cell r="E88" t="str">
            <v>LETTERE (D.M.270/04)</v>
          </cell>
          <cell r="F88">
            <v>35.42274052478134</v>
          </cell>
          <cell r="G88">
            <v>3.557312252964427</v>
          </cell>
          <cell r="H88">
            <v>10.67193675889328</v>
          </cell>
          <cell r="I88">
            <v>39.920948616600796</v>
          </cell>
          <cell r="J88">
            <v>45.8498023715415</v>
          </cell>
          <cell r="K88">
            <v>32.958868894601544</v>
          </cell>
          <cell r="L88">
            <v>5.298013245033113</v>
          </cell>
          <cell r="M88">
            <v>11.589403973509933</v>
          </cell>
          <cell r="N88">
            <v>46.35761589403973</v>
          </cell>
          <cell r="O88">
            <v>36.75496688741722</v>
          </cell>
          <cell r="P88">
            <v>33.10025706940874</v>
          </cell>
          <cell r="Q88">
            <v>5.9748427672955975</v>
          </cell>
          <cell r="R88">
            <v>10.377358490566039</v>
          </cell>
          <cell r="S88">
            <v>44.65408805031446</v>
          </cell>
          <cell r="T88">
            <v>38.9937106918239</v>
          </cell>
          <cell r="U88">
            <v>30.295518207282914</v>
          </cell>
          <cell r="V88">
            <v>18.76750700280112</v>
          </cell>
          <cell r="W88">
            <v>12.605042016806722</v>
          </cell>
          <cell r="X88">
            <v>33.61344537815126</v>
          </cell>
          <cell r="Y88">
            <v>35.01400560224089</v>
          </cell>
        </row>
        <row r="89">
          <cell r="B89">
            <v>7373</v>
          </cell>
          <cell r="C89" t="str">
            <v>Laurea DM270</v>
          </cell>
          <cell r="D89" t="str">
            <v>NO</v>
          </cell>
          <cell r="E89" t="str">
            <v>LETTERE E CULTURE DEL TERRITORIO (D.M.270/04) - TARANTO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>
            <v>7392</v>
          </cell>
          <cell r="C90" t="str">
            <v>Laurea DM270</v>
          </cell>
          <cell r="D90" t="str">
            <v>NO</v>
          </cell>
          <cell r="E90" t="str">
            <v>PROGETTAZIONE E GESTIONE DELLE ATTIVITA' CULTURALI (D.M.270/04) - BRINDISI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>
            <v>1022</v>
          </cell>
          <cell r="C91" t="str">
            <v>Laurea DM509</v>
          </cell>
          <cell r="D91" t="str">
            <v>NO</v>
          </cell>
          <cell r="E91" t="str">
            <v>LETTERE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>
            <v>1100</v>
          </cell>
          <cell r="C92" t="str">
            <v>Laurea DM509</v>
          </cell>
          <cell r="D92" t="str">
            <v>NO</v>
          </cell>
          <cell r="E92" t="str">
            <v>LETTERE MODERNE (TARANTO)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>
            <v>1025</v>
          </cell>
          <cell r="C93" t="str">
            <v>Laurea DM509</v>
          </cell>
          <cell r="D93" t="str">
            <v>NO</v>
          </cell>
          <cell r="E93" t="str">
            <v>LINGUE E LETTERATURE STRANIERE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>
            <v>8314</v>
          </cell>
          <cell r="C94" t="str">
            <v>Laurea magistrale DM270</v>
          </cell>
          <cell r="D94" t="str">
            <v>SI</v>
          </cell>
          <cell r="E94" t="str">
            <v>FILOLOGIA MODERNA (D.M.270/04)</v>
          </cell>
          <cell r="F94">
            <v>29.815384615384616</v>
          </cell>
          <cell r="G94">
            <v>9.734513274336283</v>
          </cell>
          <cell r="H94">
            <v>19.469026548672566</v>
          </cell>
          <cell r="I94">
            <v>52.21238938053098</v>
          </cell>
          <cell r="J94">
            <v>18.58407079646018</v>
          </cell>
          <cell r="K94">
            <v>36.49645390070922</v>
          </cell>
          <cell r="L94">
            <v>3.3057851239669422</v>
          </cell>
          <cell r="M94">
            <v>14.87603305785124</v>
          </cell>
          <cell r="N94">
            <v>40.49586776859504</v>
          </cell>
          <cell r="O94">
            <v>41.32231404958678</v>
          </cell>
          <cell r="P94">
            <v>34.027027027027025</v>
          </cell>
          <cell r="Q94">
            <v>2</v>
          </cell>
          <cell r="R94">
            <v>12</v>
          </cell>
          <cell r="S94">
            <v>60</v>
          </cell>
          <cell r="T94">
            <v>26</v>
          </cell>
          <cell r="U94">
            <v>28.11864406779661</v>
          </cell>
          <cell r="V94">
            <v>12.711864406779661</v>
          </cell>
          <cell r="W94">
            <v>19.491525423728813</v>
          </cell>
          <cell r="X94">
            <v>49.152542372881356</v>
          </cell>
          <cell r="Y94">
            <v>18.64406779661017</v>
          </cell>
        </row>
        <row r="95">
          <cell r="B95">
            <v>8422</v>
          </cell>
          <cell r="C95" t="str">
            <v>Laurea magistrale DM270</v>
          </cell>
          <cell r="D95" t="str">
            <v>SI</v>
          </cell>
          <cell r="E95" t="str">
            <v>LINGUE E LETTERATURE MODERNE (D.M.270/04)</v>
          </cell>
          <cell r="F95">
            <v>33.945454545454545</v>
          </cell>
          <cell r="G95">
            <v>4.545454545454546</v>
          </cell>
          <cell r="H95">
            <v>15.909090909090908</v>
          </cell>
          <cell r="I95">
            <v>34.090909090909086</v>
          </cell>
          <cell r="J95">
            <v>45.45454545454545</v>
          </cell>
          <cell r="K95">
            <v>36.125</v>
          </cell>
          <cell r="L95">
            <v>2.083333333333333</v>
          </cell>
          <cell r="M95">
            <v>14.583333333333334</v>
          </cell>
          <cell r="N95">
            <v>45.83333333333333</v>
          </cell>
          <cell r="O95">
            <v>37.5</v>
          </cell>
          <cell r="P95">
            <v>38.23913043478261</v>
          </cell>
          <cell r="Q95">
            <v>2.631578947368421</v>
          </cell>
          <cell r="R95">
            <v>13.157894736842104</v>
          </cell>
          <cell r="S95">
            <v>34.21052631578947</v>
          </cell>
          <cell r="T95">
            <v>50</v>
          </cell>
          <cell r="U95">
            <v>33.32432432432432</v>
          </cell>
          <cell r="V95">
            <v>14.864864864864865</v>
          </cell>
          <cell r="W95">
            <v>8.108108108108109</v>
          </cell>
          <cell r="X95">
            <v>33.78378378378378</v>
          </cell>
          <cell r="Y95">
            <v>43.24324324324324</v>
          </cell>
        </row>
        <row r="96">
          <cell r="B96">
            <v>8424</v>
          </cell>
          <cell r="C96" t="str">
            <v>Laurea magistrale DM270</v>
          </cell>
          <cell r="D96" t="str">
            <v>NO</v>
          </cell>
          <cell r="E96" t="str">
            <v>LINGUE MODERNE PER LA COOPERAZIONE INTERNAZIONALE (D.M.270/04)</v>
          </cell>
          <cell r="F96">
            <v>35.154545454545456</v>
          </cell>
          <cell r="G96">
            <v>3.296703296703297</v>
          </cell>
          <cell r="H96">
            <v>9.89010989010989</v>
          </cell>
          <cell r="I96">
            <v>46.15384615384615</v>
          </cell>
          <cell r="J96">
            <v>40.65934065934066</v>
          </cell>
          <cell r="K96">
            <v>38.67948717948718</v>
          </cell>
          <cell r="L96">
            <v>1.6129032258064515</v>
          </cell>
          <cell r="M96">
            <v>16.129032258064516</v>
          </cell>
          <cell r="N96">
            <v>33.87096774193548</v>
          </cell>
          <cell r="O96">
            <v>48.38709677419355</v>
          </cell>
          <cell r="P96">
            <v>41.406976744186046</v>
          </cell>
          <cell r="Q96">
            <v>1.3888888888888888</v>
          </cell>
          <cell r="R96">
            <v>8.333333333333332</v>
          </cell>
          <cell r="S96">
            <v>25</v>
          </cell>
          <cell r="T96">
            <v>65.27777777777779</v>
          </cell>
          <cell r="U96">
            <v>36.71621621621622</v>
          </cell>
          <cell r="V96">
            <v>16.216216216216218</v>
          </cell>
          <cell r="W96">
            <v>6.756756756756757</v>
          </cell>
          <cell r="X96">
            <v>20.27027027027027</v>
          </cell>
          <cell r="Y96">
            <v>56.75675675675676</v>
          </cell>
        </row>
        <row r="97">
          <cell r="B97">
            <v>8316</v>
          </cell>
          <cell r="C97" t="str">
            <v>Laurea magistrale DM270</v>
          </cell>
          <cell r="D97" t="str">
            <v>NO</v>
          </cell>
          <cell r="E97" t="str">
            <v>SCIENZE DELLO SPETTACOLO E PRODUZIONE MULTIMEDIALE (D.M.270/04)</v>
          </cell>
          <cell r="F97">
            <v>37.55882352941177</v>
          </cell>
          <cell r="G97">
            <v>4.761904761904762</v>
          </cell>
          <cell r="H97">
            <v>23.809523809523807</v>
          </cell>
          <cell r="I97">
            <v>23.809523809523807</v>
          </cell>
          <cell r="J97">
            <v>47.61904761904761</v>
          </cell>
          <cell r="K97">
            <v>40.3</v>
          </cell>
          <cell r="L97">
            <v>2.2222222222222223</v>
          </cell>
          <cell r="M97">
            <v>17.77777777777778</v>
          </cell>
          <cell r="N97">
            <v>33.33333333333333</v>
          </cell>
          <cell r="O97">
            <v>46.666666666666664</v>
          </cell>
          <cell r="P97">
            <v>39.89655172413793</v>
          </cell>
          <cell r="Q97">
            <v>0</v>
          </cell>
          <cell r="R97">
            <v>21.62162162162162</v>
          </cell>
          <cell r="S97">
            <v>27.027027027027028</v>
          </cell>
          <cell r="T97">
            <v>51.35135135135135</v>
          </cell>
          <cell r="U97">
            <v>40.138888888888886</v>
          </cell>
          <cell r="V97">
            <v>16.666666666666664</v>
          </cell>
          <cell r="W97">
            <v>5.555555555555555</v>
          </cell>
          <cell r="X97">
            <v>33.33333333333333</v>
          </cell>
          <cell r="Y97">
            <v>44.44444444444444</v>
          </cell>
        </row>
        <row r="98">
          <cell r="B98">
            <v>8319</v>
          </cell>
          <cell r="C98" t="str">
            <v>Laurea magistrale DM270</v>
          </cell>
          <cell r="D98" t="str">
            <v>SI</v>
          </cell>
          <cell r="E98" t="str">
            <v>STORIA DELL'ARTE (D.M.270/04)</v>
          </cell>
          <cell r="F98">
            <v>31.22826086956522</v>
          </cell>
          <cell r="G98">
            <v>2.564102564102564</v>
          </cell>
          <cell r="H98">
            <v>10.256410256410255</v>
          </cell>
          <cell r="I98">
            <v>66.66666666666666</v>
          </cell>
          <cell r="J98">
            <v>20.51282051282051</v>
          </cell>
          <cell r="K98">
            <v>25.5609756097561</v>
          </cell>
          <cell r="L98">
            <v>3.3333333333333335</v>
          </cell>
          <cell r="M98">
            <v>26.666666666666668</v>
          </cell>
          <cell r="N98">
            <v>63.33333333333333</v>
          </cell>
          <cell r="O98">
            <v>6.666666666666667</v>
          </cell>
          <cell r="P98">
            <v>38.84375</v>
          </cell>
          <cell r="Q98">
            <v>5</v>
          </cell>
          <cell r="R98">
            <v>25</v>
          </cell>
          <cell r="S98">
            <v>30</v>
          </cell>
          <cell r="T98">
            <v>40</v>
          </cell>
          <cell r="U98">
            <v>37.0625</v>
          </cell>
          <cell r="V98">
            <v>9.375</v>
          </cell>
          <cell r="W98">
            <v>9.375</v>
          </cell>
          <cell r="X98">
            <v>40.625</v>
          </cell>
          <cell r="Y98">
            <v>40.625</v>
          </cell>
        </row>
        <row r="99">
          <cell r="B99">
            <v>8423</v>
          </cell>
          <cell r="C99" t="str">
            <v>Laurea magistrale DM270</v>
          </cell>
          <cell r="D99" t="str">
            <v>SI</v>
          </cell>
          <cell r="E99" t="str">
            <v>TRADUZIONE SPECIALISTICA (D.M.270/04)</v>
          </cell>
          <cell r="F99">
            <v>28.984848484848484</v>
          </cell>
          <cell r="G99">
            <v>3.4482758620689653</v>
          </cell>
          <cell r="H99">
            <v>22.413793103448278</v>
          </cell>
          <cell r="I99">
            <v>44.827586206896555</v>
          </cell>
          <cell r="J99">
            <v>29.310344827586203</v>
          </cell>
          <cell r="K99">
            <v>37.38</v>
          </cell>
          <cell r="L99">
            <v>2.4390243902439024</v>
          </cell>
          <cell r="M99">
            <v>7.317073170731707</v>
          </cell>
          <cell r="N99">
            <v>43.90243902439025</v>
          </cell>
          <cell r="O99">
            <v>46.34146341463415</v>
          </cell>
          <cell r="P99">
            <v>42.95161290322581</v>
          </cell>
          <cell r="Q99">
            <v>5.454545454545454</v>
          </cell>
          <cell r="R99">
            <v>9.090909090909092</v>
          </cell>
          <cell r="S99">
            <v>25.454545454545453</v>
          </cell>
          <cell r="T99">
            <v>60</v>
          </cell>
          <cell r="U99">
            <v>33.19736842105263</v>
          </cell>
          <cell r="V99">
            <v>13.157894736842104</v>
          </cell>
          <cell r="W99">
            <v>11.842105263157894</v>
          </cell>
          <cell r="X99">
            <v>25</v>
          </cell>
          <cell r="Y99">
            <v>50</v>
          </cell>
        </row>
        <row r="100">
          <cell r="B100">
            <v>5021</v>
          </cell>
          <cell r="C100" t="str">
            <v>Laurea specialistica DM509</v>
          </cell>
          <cell r="D100" t="str">
            <v>NO</v>
          </cell>
          <cell r="E100" t="str">
            <v>EDITORIA LIBRARIA E MULTIMEDIALE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>
            <v>5023</v>
          </cell>
          <cell r="C101" t="str">
            <v>Laurea specialistica DM509</v>
          </cell>
          <cell r="D101" t="str">
            <v>NO</v>
          </cell>
          <cell r="E101" t="str">
            <v>FILOLOGIA MODERNA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>
            <v>5027</v>
          </cell>
          <cell r="C102" t="str">
            <v>Laurea specialistica DM509</v>
          </cell>
          <cell r="D102" t="str">
            <v>NO</v>
          </cell>
          <cell r="E102" t="str">
            <v>LINGUE E CULTURE EUROPEE E AMERICANE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>
            <v>5028</v>
          </cell>
          <cell r="C103" t="str">
            <v>Laurea specialistica DM509</v>
          </cell>
          <cell r="D103" t="str">
            <v>NO</v>
          </cell>
          <cell r="E103" t="str">
            <v>SCIENZE DELLA MEDIAZIONE INTERCULTURALE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>
            <v>5025</v>
          </cell>
          <cell r="C104" t="str">
            <v>Laurea specialistica DM509</v>
          </cell>
          <cell r="D104" t="str">
            <v>NO</v>
          </cell>
          <cell r="E104" t="str">
            <v>SCIENZE DELLO SPETTACOLO E DELLA PRODUZIONE MULTIMEDIALE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>
            <v>5029</v>
          </cell>
          <cell r="C105" t="str">
            <v>Laurea specialistica DM509</v>
          </cell>
          <cell r="D105" t="str">
            <v>NO</v>
          </cell>
          <cell r="E105" t="str">
            <v>TEORIA E PRASSI DELLA TRADUZIONE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>
            <v>7752</v>
          </cell>
          <cell r="C106" t="str">
            <v>Laurea DM270</v>
          </cell>
          <cell r="D106" t="str">
            <v>SI</v>
          </cell>
          <cell r="E106" t="str">
            <v>MATEMATICA (D.M.270/04)</v>
          </cell>
          <cell r="F106">
            <v>19.660194174757283</v>
          </cell>
          <cell r="G106">
            <v>17.647058823529413</v>
          </cell>
          <cell r="H106">
            <v>33.33333333333333</v>
          </cell>
          <cell r="I106">
            <v>15.686274509803921</v>
          </cell>
          <cell r="J106">
            <v>33.33333333333333</v>
          </cell>
          <cell r="K106">
            <v>23.466666666666665</v>
          </cell>
          <cell r="L106">
            <v>5.555555555555555</v>
          </cell>
          <cell r="M106">
            <v>33.33333333333333</v>
          </cell>
          <cell r="N106">
            <v>22.22222222222222</v>
          </cell>
          <cell r="O106">
            <v>38.88888888888889</v>
          </cell>
          <cell r="P106">
            <v>18.18918918918919</v>
          </cell>
          <cell r="Q106">
            <v>18.75</v>
          </cell>
          <cell r="R106">
            <v>25</v>
          </cell>
          <cell r="S106">
            <v>28.125</v>
          </cell>
          <cell r="T106">
            <v>28.125</v>
          </cell>
          <cell r="U106">
            <v>16.67063492063492</v>
          </cell>
          <cell r="V106">
            <v>41.269841269841265</v>
          </cell>
          <cell r="W106">
            <v>23.809523809523807</v>
          </cell>
          <cell r="X106">
            <v>14.285714285714285</v>
          </cell>
          <cell r="Y106">
            <v>20.634920634920633</v>
          </cell>
        </row>
        <row r="107">
          <cell r="B107">
            <v>1056</v>
          </cell>
          <cell r="C107" t="str">
            <v>Laurea DM509</v>
          </cell>
          <cell r="D107" t="str">
            <v>NO</v>
          </cell>
          <cell r="E107" t="str">
            <v>MATEMATICA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>
            <v>8745</v>
          </cell>
          <cell r="C108" t="str">
            <v>Laurea magistrale DM270</v>
          </cell>
          <cell r="D108" t="str">
            <v>SI</v>
          </cell>
          <cell r="E108" t="str">
            <v>MATEMATICA (D.M.270/04)</v>
          </cell>
          <cell r="F108">
            <v>28.104166666666668</v>
          </cell>
          <cell r="G108">
            <v>3.3333333333333335</v>
          </cell>
          <cell r="H108">
            <v>16.666666666666664</v>
          </cell>
          <cell r="I108">
            <v>50</v>
          </cell>
          <cell r="J108">
            <v>30</v>
          </cell>
          <cell r="K108">
            <v>25.285714285714285</v>
          </cell>
          <cell r="L108">
            <v>5</v>
          </cell>
          <cell r="M108">
            <v>25</v>
          </cell>
          <cell r="N108">
            <v>45</v>
          </cell>
          <cell r="O108">
            <v>25</v>
          </cell>
          <cell r="P108">
            <v>27.303030303030305</v>
          </cell>
          <cell r="Q108">
            <v>0</v>
          </cell>
          <cell r="R108">
            <v>16</v>
          </cell>
          <cell r="S108">
            <v>72</v>
          </cell>
          <cell r="T108">
            <v>12</v>
          </cell>
          <cell r="U108">
            <v>32.8</v>
          </cell>
          <cell r="V108">
            <v>0</v>
          </cell>
          <cell r="W108">
            <v>12</v>
          </cell>
          <cell r="X108">
            <v>64</v>
          </cell>
          <cell r="Y108">
            <v>24</v>
          </cell>
        </row>
        <row r="109">
          <cell r="B109">
            <v>5043</v>
          </cell>
          <cell r="C109" t="str">
            <v>Laurea specialistica DM509</v>
          </cell>
          <cell r="D109" t="str">
            <v>NO</v>
          </cell>
          <cell r="E109" t="str">
            <v>MATEMATICA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1039</v>
          </cell>
          <cell r="C110" t="str">
            <v>Laurea ciclo unico 5 anni DM509</v>
          </cell>
          <cell r="D110" t="str">
            <v>NO</v>
          </cell>
          <cell r="E110" t="str">
            <v>MEDICINA VETERINARIA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7962</v>
          </cell>
          <cell r="C111" t="str">
            <v>Laurea DM270</v>
          </cell>
          <cell r="D111" t="str">
            <v>SI</v>
          </cell>
          <cell r="E111" t="str">
            <v>SCIENZE ANIMALI E PRODUZIONI ALIMENTARI (D.M.270/04)</v>
          </cell>
          <cell r="F111">
            <v>23.50925925925926</v>
          </cell>
          <cell r="G111">
            <v>16.417910447761194</v>
          </cell>
          <cell r="H111">
            <v>13.432835820895523</v>
          </cell>
          <cell r="I111">
            <v>64.17910447761194</v>
          </cell>
          <cell r="J111">
            <v>5.970149253731343</v>
          </cell>
          <cell r="K111">
            <v>22.153846153846153</v>
          </cell>
          <cell r="L111">
            <v>12.162162162162163</v>
          </cell>
          <cell r="M111">
            <v>21.62162162162162</v>
          </cell>
          <cell r="N111">
            <v>66.21621621621621</v>
          </cell>
          <cell r="O111">
            <v>0</v>
          </cell>
          <cell r="P111">
            <v>27.71604938271605</v>
          </cell>
          <cell r="Q111">
            <v>16.842105263157894</v>
          </cell>
          <cell r="R111">
            <v>11.578947368421053</v>
          </cell>
          <cell r="S111">
            <v>69.47368421052632</v>
          </cell>
          <cell r="T111">
            <v>2.1052631578947367</v>
          </cell>
          <cell r="U111">
            <v>15.246835443037975</v>
          </cell>
          <cell r="V111">
            <v>31.0126582278481</v>
          </cell>
          <cell r="W111">
            <v>34.810126582278485</v>
          </cell>
          <cell r="X111">
            <v>31.645569620253166</v>
          </cell>
          <cell r="Y111">
            <v>2.5316455696202533</v>
          </cell>
        </row>
        <row r="112">
          <cell r="B112">
            <v>1107</v>
          </cell>
          <cell r="C112" t="str">
            <v>Laurea DM509</v>
          </cell>
          <cell r="D112" t="str">
            <v>NO</v>
          </cell>
          <cell r="E112" t="str">
            <v>SCIENZE DELL'ALLEVAMENTO, IGIENE E BENESSERE DEL CANE E DEL GATTO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B113">
            <v>1086</v>
          </cell>
          <cell r="C113" t="str">
            <v>Laurea DM509</v>
          </cell>
          <cell r="D113" t="str">
            <v>NO</v>
          </cell>
          <cell r="E113" t="str">
            <v>SCIENZE MARICOLTURA,ACQUACOLTURA IGIENE PRODOTTI ITTICI (TARANTO)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1038</v>
          </cell>
          <cell r="C114" t="str">
            <v>Laurea DM509</v>
          </cell>
          <cell r="D114" t="str">
            <v>NO</v>
          </cell>
          <cell r="E114" t="str">
            <v>SCIENZE ZOOTECNICHE E SANITA' ALIMENTI DI ORIGINE ANIMALE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8962</v>
          </cell>
          <cell r="C115" t="str">
            <v>Laurea magistrale ciclo unico 5 anni DM270</v>
          </cell>
          <cell r="D115" t="str">
            <v>SI</v>
          </cell>
          <cell r="E115" t="str">
            <v>MEDICINA VETERINARIA (D.M.270/04)</v>
          </cell>
          <cell r="F115">
            <v>40.60493827160494</v>
          </cell>
          <cell r="G115">
            <v>6.25</v>
          </cell>
          <cell r="H115">
            <v>4.6875</v>
          </cell>
          <cell r="I115">
            <v>35.9375</v>
          </cell>
          <cell r="J115">
            <v>53.125</v>
          </cell>
          <cell r="K115">
            <v>37.861111111111114</v>
          </cell>
          <cell r="L115">
            <v>10.416666666666668</v>
          </cell>
          <cell r="M115">
            <v>6.25</v>
          </cell>
          <cell r="N115">
            <v>20.833333333333336</v>
          </cell>
          <cell r="O115">
            <v>62.5</v>
          </cell>
          <cell r="P115">
            <v>41.26865671641791</v>
          </cell>
          <cell r="Q115">
            <v>6.666666666666667</v>
          </cell>
          <cell r="R115">
            <v>0</v>
          </cell>
          <cell r="S115">
            <v>24.444444444444443</v>
          </cell>
          <cell r="T115">
            <v>68.88888888888889</v>
          </cell>
          <cell r="U115">
            <v>27.272727272727273</v>
          </cell>
          <cell r="V115">
            <v>29.545454545454547</v>
          </cell>
          <cell r="W115">
            <v>11.363636363636363</v>
          </cell>
          <cell r="X115">
            <v>29.545454545454547</v>
          </cell>
          <cell r="Y115">
            <v>29.545454545454547</v>
          </cell>
        </row>
        <row r="116">
          <cell r="B116">
            <v>8963</v>
          </cell>
          <cell r="C116" t="str">
            <v>Laurea magistrale DM270</v>
          </cell>
          <cell r="D116" t="str">
            <v>SI</v>
          </cell>
          <cell r="E116" t="str">
            <v>IGIENE E SICUREZZA DEGLI ALIMENTI DI ORIGINE ANIMALE (D.M.270/04)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30.26086956521739</v>
          </cell>
          <cell r="L116">
            <v>5</v>
          </cell>
          <cell r="M116">
            <v>30</v>
          </cell>
          <cell r="N116">
            <v>25</v>
          </cell>
          <cell r="O116">
            <v>40</v>
          </cell>
          <cell r="P116">
            <v>37.55555555555556</v>
          </cell>
          <cell r="Q116">
            <v>12.5</v>
          </cell>
          <cell r="R116">
            <v>12.5</v>
          </cell>
          <cell r="S116">
            <v>25</v>
          </cell>
          <cell r="T116">
            <v>50</v>
          </cell>
          <cell r="U116">
            <v>26.181818181818183</v>
          </cell>
          <cell r="V116">
            <v>18.181818181818183</v>
          </cell>
          <cell r="W116">
            <v>18.181818181818183</v>
          </cell>
          <cell r="X116">
            <v>36.36363636363637</v>
          </cell>
          <cell r="Y116">
            <v>27.27272727272727</v>
          </cell>
        </row>
        <row r="117">
          <cell r="B117">
            <v>7001</v>
          </cell>
          <cell r="C117" t="str">
            <v>Laurea DM270</v>
          </cell>
          <cell r="D117" t="str">
            <v>SI</v>
          </cell>
          <cell r="E117" t="str">
            <v>SCIENZE E TECNOLOGIE AGRARIE (D.M.270/04)</v>
          </cell>
          <cell r="F117">
            <v>22.915966386554622</v>
          </cell>
          <cell r="G117">
            <v>4.054054054054054</v>
          </cell>
          <cell r="H117">
            <v>36.486486486486484</v>
          </cell>
          <cell r="I117">
            <v>48.64864864864865</v>
          </cell>
          <cell r="J117">
            <v>10.81081081081081</v>
          </cell>
          <cell r="K117">
            <v>25.80952380952381</v>
          </cell>
          <cell r="L117">
            <v>9.210526315789473</v>
          </cell>
          <cell r="M117">
            <v>26.31578947368421</v>
          </cell>
          <cell r="N117">
            <v>38.15789473684211</v>
          </cell>
          <cell r="O117">
            <v>26.31578947368421</v>
          </cell>
          <cell r="P117">
            <v>27.55862068965517</v>
          </cell>
          <cell r="Q117">
            <v>10</v>
          </cell>
          <cell r="R117">
            <v>31.428571428571427</v>
          </cell>
          <cell r="S117">
            <v>28.57142857142857</v>
          </cell>
          <cell r="T117">
            <v>30</v>
          </cell>
          <cell r="U117">
            <v>15.072815533980583</v>
          </cell>
          <cell r="V117">
            <v>38.83495145631068</v>
          </cell>
          <cell r="W117">
            <v>28.640776699029125</v>
          </cell>
          <cell r="X117">
            <v>21.35922330097087</v>
          </cell>
          <cell r="Y117">
            <v>11.165048543689322</v>
          </cell>
        </row>
        <row r="118">
          <cell r="B118">
            <v>7002</v>
          </cell>
          <cell r="C118" t="str">
            <v>Laurea DM270</v>
          </cell>
          <cell r="D118" t="str">
            <v>NO</v>
          </cell>
          <cell r="E118" t="str">
            <v>SCIENZE FORESTALI E AMBIENTALI (D.M.270/04)</v>
          </cell>
          <cell r="F118">
            <v>23.77358490566038</v>
          </cell>
          <cell r="G118">
            <v>13.333333333333334</v>
          </cell>
          <cell r="H118">
            <v>10</v>
          </cell>
          <cell r="I118">
            <v>70</v>
          </cell>
          <cell r="J118">
            <v>6.666666666666667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7005</v>
          </cell>
          <cell r="C119" t="str">
            <v>Laurea DM270</v>
          </cell>
          <cell r="D119" t="str">
            <v>SI</v>
          </cell>
          <cell r="E119" t="str">
            <v>TUTELA E GESTIONE DEL TERRITORIO E DEL PAESAGGIO AGRO-FORESTALE (D.M.270/04)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25.6875</v>
          </cell>
          <cell r="L119">
            <v>12.121212121212121</v>
          </cell>
          <cell r="M119">
            <v>33.33333333333333</v>
          </cell>
          <cell r="N119">
            <v>24.242424242424242</v>
          </cell>
          <cell r="O119">
            <v>30.303030303030305</v>
          </cell>
          <cell r="P119">
            <v>26.608695652173914</v>
          </cell>
          <cell r="Q119">
            <v>4</v>
          </cell>
          <cell r="R119">
            <v>24</v>
          </cell>
          <cell r="S119">
            <v>44</v>
          </cell>
          <cell r="T119">
            <v>28.000000000000004</v>
          </cell>
          <cell r="U119">
            <v>23.04</v>
          </cell>
          <cell r="V119">
            <v>28.000000000000004</v>
          </cell>
          <cell r="W119">
            <v>16</v>
          </cell>
          <cell r="X119">
            <v>36</v>
          </cell>
          <cell r="Y119">
            <v>20</v>
          </cell>
        </row>
        <row r="120">
          <cell r="B120">
            <v>1001</v>
          </cell>
          <cell r="C120" t="str">
            <v>Laurea DM509</v>
          </cell>
          <cell r="D120" t="str">
            <v>NO</v>
          </cell>
          <cell r="E120" t="str">
            <v>GESTIONE TECNICA ECONOMICA DEL TERRITORIO RURALE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1002</v>
          </cell>
          <cell r="C121" t="str">
            <v>Laurea DM509</v>
          </cell>
          <cell r="D121" t="str">
            <v>NO</v>
          </cell>
          <cell r="E121" t="str">
            <v>PRODUZIONI ANIMALI NEI SISTEMI AGRARI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1004</v>
          </cell>
          <cell r="C122" t="str">
            <v>Laurea DM509</v>
          </cell>
          <cell r="D122" t="str">
            <v>NO</v>
          </cell>
          <cell r="E122" t="str">
            <v>SCIENZE E TECNOLOGIE AGRARIE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1005</v>
          </cell>
          <cell r="C123" t="str">
            <v>Laurea DM509</v>
          </cell>
          <cell r="D123" t="str">
            <v>NO</v>
          </cell>
          <cell r="E123" t="str">
            <v>SCIENZE FORESTALI ED AMBIENTALI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8007</v>
          </cell>
          <cell r="C124" t="str">
            <v>Laurea magistrale DM270</v>
          </cell>
          <cell r="D124" t="str">
            <v>SI</v>
          </cell>
          <cell r="E124" t="str">
            <v>GESTIONE E SVILUPPO SOSTENIBILE DEI SISTEMI RURALI MEDITERRANEI (DM270)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31.857142857142858</v>
          </cell>
          <cell r="L124">
            <v>0</v>
          </cell>
          <cell r="M124">
            <v>10.526315789473683</v>
          </cell>
          <cell r="N124">
            <v>57.89473684210527</v>
          </cell>
          <cell r="O124">
            <v>31.57894736842105</v>
          </cell>
          <cell r="P124">
            <v>38.31818181818182</v>
          </cell>
          <cell r="Q124">
            <v>0</v>
          </cell>
          <cell r="R124">
            <v>9.523809523809524</v>
          </cell>
          <cell r="S124">
            <v>42.857142857142854</v>
          </cell>
          <cell r="T124">
            <v>47.61904761904761</v>
          </cell>
          <cell r="U124">
            <v>40.8</v>
          </cell>
          <cell r="V124">
            <v>13.333333333333334</v>
          </cell>
          <cell r="W124">
            <v>0</v>
          </cell>
          <cell r="X124">
            <v>26.666666666666668</v>
          </cell>
          <cell r="Y124">
            <v>60</v>
          </cell>
        </row>
        <row r="125">
          <cell r="B125">
            <v>8006</v>
          </cell>
          <cell r="C125" t="str">
            <v>Laurea magistrale DM270</v>
          </cell>
          <cell r="D125" t="str">
            <v>NO</v>
          </cell>
          <cell r="E125" t="str">
            <v>SCIENZE E TECNOLOGIE DELLE PRODUZIONI ANIMALI (D.M.270/04)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7004</v>
          </cell>
          <cell r="C126" t="str">
            <v>Laurea DM270</v>
          </cell>
          <cell r="D126" t="str">
            <v>NO</v>
          </cell>
          <cell r="E126" t="str">
            <v>BENI ENOGASTRONOMICI (D.M.270/04)</v>
          </cell>
          <cell r="F126">
            <v>24.31578947368421</v>
          </cell>
          <cell r="G126">
            <v>10.81081081081081</v>
          </cell>
          <cell r="H126">
            <v>35.13513513513514</v>
          </cell>
          <cell r="I126">
            <v>43.24324324324324</v>
          </cell>
          <cell r="J126">
            <v>10.81081081081081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7003</v>
          </cell>
          <cell r="C127" t="str">
            <v>Laurea DM270</v>
          </cell>
          <cell r="D127" t="str">
            <v>SI</v>
          </cell>
          <cell r="E127" t="str">
            <v>SCIENZE E TECNOLOGIE ALIMENTARI (D.M.270/04)</v>
          </cell>
          <cell r="F127">
            <v>15.264705882352942</v>
          </cell>
          <cell r="G127">
            <v>0.8695652173913043</v>
          </cell>
          <cell r="H127">
            <v>52.17391304347826</v>
          </cell>
          <cell r="I127">
            <v>38.26086956521739</v>
          </cell>
          <cell r="J127">
            <v>8.695652173913043</v>
          </cell>
          <cell r="K127">
            <v>18.953246753246752</v>
          </cell>
          <cell r="L127">
            <v>6.358381502890173</v>
          </cell>
          <cell r="M127">
            <v>40.46242774566474</v>
          </cell>
          <cell r="N127">
            <v>44.50867052023121</v>
          </cell>
          <cell r="O127">
            <v>8.670520231213873</v>
          </cell>
          <cell r="P127">
            <v>17.704109589041096</v>
          </cell>
          <cell r="Q127">
            <v>3.763440860215054</v>
          </cell>
          <cell r="R127">
            <v>45.69892473118279</v>
          </cell>
          <cell r="S127">
            <v>43.01075268817204</v>
          </cell>
          <cell r="T127">
            <v>7.526881720430108</v>
          </cell>
          <cell r="U127">
            <v>14.165354330708661</v>
          </cell>
          <cell r="V127">
            <v>37.79527559055118</v>
          </cell>
          <cell r="W127">
            <v>29.133858267716533</v>
          </cell>
          <cell r="X127">
            <v>24.93438320209974</v>
          </cell>
          <cell r="Y127">
            <v>8.136482939632545</v>
          </cell>
        </row>
        <row r="128">
          <cell r="B128">
            <v>1003</v>
          </cell>
          <cell r="C128" t="str">
            <v>Laurea DM509</v>
          </cell>
          <cell r="D128" t="str">
            <v>NO</v>
          </cell>
          <cell r="E128" t="str">
            <v>PRODUZIONI VEGETALI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1007</v>
          </cell>
          <cell r="C129" t="str">
            <v>Laurea DM509</v>
          </cell>
          <cell r="D129" t="str">
            <v>NO</v>
          </cell>
          <cell r="E129" t="str">
            <v>TECNOLOGIE FITOSANITARIE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1006</v>
          </cell>
          <cell r="C130" t="str">
            <v>Laurea DM509</v>
          </cell>
          <cell r="D130" t="str">
            <v>NO</v>
          </cell>
          <cell r="E130" t="str">
            <v>TECNOLOGIE TRASFORMAZIONI E QUALITA' PRODOTTI AGRO-ALIMENTARI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8582</v>
          </cell>
          <cell r="C131" t="str">
            <v>Laurea magistrale DM270</v>
          </cell>
          <cell r="D131" t="str">
            <v>NO</v>
          </cell>
          <cell r="E131" t="str">
            <v>BIOTECNOLOGIE PER LA QUALITA' E LA SICUREZZA DELL' ALIMENTAZIONE UMANA (D.M.270/04)</v>
          </cell>
          <cell r="F131">
            <v>42.75</v>
          </cell>
          <cell r="G131">
            <v>0</v>
          </cell>
          <cell r="H131">
            <v>0</v>
          </cell>
          <cell r="I131">
            <v>50</v>
          </cell>
          <cell r="J131">
            <v>50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8585</v>
          </cell>
          <cell r="C132" t="str">
            <v>Laurea magistrale DM270</v>
          </cell>
          <cell r="D132" t="str">
            <v>SI</v>
          </cell>
          <cell r="E132" t="str">
            <v>BIOTECNOLOGIE PER LA QUALITA' E LA SICUREZZA DELL'ALIMENTAZIONE (D.M.270/04)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28.125</v>
          </cell>
          <cell r="L132">
            <v>12.5</v>
          </cell>
          <cell r="M132">
            <v>12.5</v>
          </cell>
          <cell r="N132">
            <v>62.5</v>
          </cell>
          <cell r="O132">
            <v>12.5</v>
          </cell>
          <cell r="P132">
            <v>21.545454545454547</v>
          </cell>
          <cell r="Q132">
            <v>0</v>
          </cell>
          <cell r="R132">
            <v>30</v>
          </cell>
          <cell r="S132">
            <v>70</v>
          </cell>
          <cell r="T132">
            <v>0</v>
          </cell>
          <cell r="U132">
            <v>39.5</v>
          </cell>
          <cell r="V132">
            <v>0</v>
          </cell>
          <cell r="W132">
            <v>0</v>
          </cell>
          <cell r="X132">
            <v>66.66666666666666</v>
          </cell>
          <cell r="Y132">
            <v>33.33333333333333</v>
          </cell>
        </row>
        <row r="133">
          <cell r="B133">
            <v>8001</v>
          </cell>
          <cell r="C133" t="str">
            <v>Laurea magistrale DM270</v>
          </cell>
          <cell r="D133" t="str">
            <v>NO</v>
          </cell>
          <cell r="E133" t="str">
            <v>COLTURE MEDITERRANEE (D.M.270/04)</v>
          </cell>
          <cell r="F133">
            <v>10.8</v>
          </cell>
          <cell r="G133">
            <v>0</v>
          </cell>
          <cell r="H133">
            <v>100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8002</v>
          </cell>
          <cell r="C134" t="str">
            <v>Laurea magistrale DM270</v>
          </cell>
          <cell r="D134" t="str">
            <v>SI</v>
          </cell>
          <cell r="E134" t="str">
            <v>MEDICINA DELLE PIANTE (D.M.270/04)</v>
          </cell>
          <cell r="F134">
            <v>23.8</v>
          </cell>
          <cell r="G134">
            <v>27.27272727272727</v>
          </cell>
          <cell r="H134">
            <v>27.27272727272727</v>
          </cell>
          <cell r="I134">
            <v>27.27272727272727</v>
          </cell>
          <cell r="J134">
            <v>18.181818181818183</v>
          </cell>
          <cell r="K134">
            <v>42.31578947368421</v>
          </cell>
          <cell r="L134">
            <v>0</v>
          </cell>
          <cell r="M134">
            <v>11.11111111111111</v>
          </cell>
          <cell r="N134">
            <v>33.33333333333333</v>
          </cell>
          <cell r="O134">
            <v>55.55555555555556</v>
          </cell>
          <cell r="P134">
            <v>32.333333333333336</v>
          </cell>
          <cell r="Q134">
            <v>0</v>
          </cell>
          <cell r="R134">
            <v>11.11111111111111</v>
          </cell>
          <cell r="S134">
            <v>66.66666666666666</v>
          </cell>
          <cell r="T134">
            <v>22.22222222222222</v>
          </cell>
          <cell r="U134">
            <v>26.166666666666668</v>
          </cell>
          <cell r="V134">
            <v>16.666666666666664</v>
          </cell>
          <cell r="W134">
            <v>16.666666666666664</v>
          </cell>
          <cell r="X134">
            <v>38.88888888888889</v>
          </cell>
          <cell r="Y134">
            <v>27.77777777777778</v>
          </cell>
        </row>
        <row r="135">
          <cell r="B135">
            <v>8004</v>
          </cell>
          <cell r="C135" t="str">
            <v>Laurea magistrale DM270</v>
          </cell>
          <cell r="D135" t="str">
            <v>SI</v>
          </cell>
          <cell r="E135" t="str">
            <v>SCIENZE E TECNOLOGIE ALIMENTARI (D.M.270/04)</v>
          </cell>
          <cell r="F135">
            <v>33.2</v>
          </cell>
          <cell r="G135">
            <v>7.142857142857142</v>
          </cell>
          <cell r="H135">
            <v>17.857142857142858</v>
          </cell>
          <cell r="I135">
            <v>50</v>
          </cell>
          <cell r="J135">
            <v>25</v>
          </cell>
          <cell r="K135">
            <v>42.1875</v>
          </cell>
          <cell r="L135">
            <v>7.142857142857142</v>
          </cell>
          <cell r="M135">
            <v>3.571428571428571</v>
          </cell>
          <cell r="N135">
            <v>32.142857142857146</v>
          </cell>
          <cell r="O135">
            <v>57.14285714285714</v>
          </cell>
          <cell r="P135">
            <v>34.78048780487805</v>
          </cell>
          <cell r="Q135">
            <v>5.128205128205128</v>
          </cell>
          <cell r="R135">
            <v>10.256410256410255</v>
          </cell>
          <cell r="S135">
            <v>53.84615384615385</v>
          </cell>
          <cell r="T135">
            <v>30.76923076923077</v>
          </cell>
          <cell r="U135">
            <v>42.1140350877193</v>
          </cell>
          <cell r="V135">
            <v>10.526315789473683</v>
          </cell>
          <cell r="W135">
            <v>3.508771929824561</v>
          </cell>
          <cell r="X135">
            <v>22.807017543859647</v>
          </cell>
          <cell r="Y135">
            <v>63.1578947368421</v>
          </cell>
        </row>
        <row r="136">
          <cell r="B136">
            <v>5010</v>
          </cell>
          <cell r="C136" t="str">
            <v>Laurea specialistica DM509</v>
          </cell>
          <cell r="D136" t="str">
            <v>NO</v>
          </cell>
          <cell r="E136" t="str">
            <v>SCIENZE,TECNOLOGIE E GESTIONE DEL SISTEMA AGRO-ALIMENTARE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7312</v>
          </cell>
          <cell r="C137" t="str">
            <v>Laurea DM270</v>
          </cell>
          <cell r="D137" t="str">
            <v>SI</v>
          </cell>
          <cell r="E137" t="str">
            <v>SCIENZE DEI BENI CULTURALI (D.M.270/04)</v>
          </cell>
          <cell r="F137">
            <v>25.03985507246377</v>
          </cell>
          <cell r="G137">
            <v>14.457831325301203</v>
          </cell>
          <cell r="H137">
            <v>25.301204819277107</v>
          </cell>
          <cell r="I137">
            <v>33.734939759036145</v>
          </cell>
          <cell r="J137">
            <v>26.506024096385545</v>
          </cell>
          <cell r="K137">
            <v>38.577639751552795</v>
          </cell>
          <cell r="L137">
            <v>11.34020618556701</v>
          </cell>
          <cell r="M137">
            <v>13.402061855670103</v>
          </cell>
          <cell r="N137">
            <v>28.865979381443296</v>
          </cell>
          <cell r="O137">
            <v>46.391752577319586</v>
          </cell>
          <cell r="P137">
            <v>38.76875</v>
          </cell>
          <cell r="Q137">
            <v>10.344827586206897</v>
          </cell>
          <cell r="R137">
            <v>6.0344827586206895</v>
          </cell>
          <cell r="S137">
            <v>36.206896551724135</v>
          </cell>
          <cell r="T137">
            <v>47.41379310344828</v>
          </cell>
          <cell r="U137">
            <v>28.88364779874214</v>
          </cell>
          <cell r="V137">
            <v>28.30188679245283</v>
          </cell>
          <cell r="W137">
            <v>7.547169811320755</v>
          </cell>
          <cell r="X137">
            <v>32.70440251572327</v>
          </cell>
          <cell r="Y137">
            <v>31.446540880503143</v>
          </cell>
        </row>
        <row r="138">
          <cell r="B138">
            <v>8392</v>
          </cell>
          <cell r="C138" t="str">
            <v>Laurea DM270</v>
          </cell>
          <cell r="D138" t="str">
            <v>NO</v>
          </cell>
          <cell r="E138" t="str">
            <v>SCIENZE DEI BENI CULTURALI PER IL TURISMO (D.M. 270/04)</v>
          </cell>
          <cell r="F138">
            <v>28.363636363636363</v>
          </cell>
          <cell r="G138">
            <v>8.333333333333332</v>
          </cell>
          <cell r="H138">
            <v>12.5</v>
          </cell>
          <cell r="I138">
            <v>41.66666666666667</v>
          </cell>
          <cell r="J138">
            <v>37.5</v>
          </cell>
          <cell r="K138">
            <v>26.67391304347826</v>
          </cell>
          <cell r="L138">
            <v>6.896551724137931</v>
          </cell>
          <cell r="M138">
            <v>24.137931034482758</v>
          </cell>
          <cell r="N138">
            <v>44.827586206896555</v>
          </cell>
          <cell r="O138">
            <v>24.137931034482758</v>
          </cell>
          <cell r="P138">
            <v>24.057692307692307</v>
          </cell>
          <cell r="Q138">
            <v>3.125</v>
          </cell>
          <cell r="R138">
            <v>25</v>
          </cell>
          <cell r="S138">
            <v>62.5</v>
          </cell>
          <cell r="T138">
            <v>9.375</v>
          </cell>
          <cell r="U138">
            <v>25.23913043478261</v>
          </cell>
          <cell r="V138">
            <v>21.73913043478261</v>
          </cell>
          <cell r="W138">
            <v>26.08695652173913</v>
          </cell>
          <cell r="X138">
            <v>28.26086956521739</v>
          </cell>
          <cell r="Y138">
            <v>23.91304347826087</v>
          </cell>
        </row>
        <row r="139">
          <cell r="B139">
            <v>7372</v>
          </cell>
          <cell r="C139" t="str">
            <v>Laurea DM270</v>
          </cell>
          <cell r="D139" t="str">
            <v>NO</v>
          </cell>
          <cell r="E139" t="str">
            <v>SCIENZE DEI BENI CULTURALI PER IL TURISMO E L'AMBIENTE (D.M.270/04) - TARANTO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1023</v>
          </cell>
          <cell r="C140" t="str">
            <v>Laurea DM509</v>
          </cell>
          <cell r="D140" t="str">
            <v>NO</v>
          </cell>
          <cell r="E140" t="str">
            <v>SCIENZE DEI BENI CULTURALI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1087</v>
          </cell>
          <cell r="C141" t="str">
            <v>Laurea DM509</v>
          </cell>
          <cell r="D141" t="str">
            <v>NO</v>
          </cell>
          <cell r="E141" t="str">
            <v>SCIENZE DEI BENI CULTURALI PER IL TURISMO E L'AMBIENTE (TARANTO)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8312</v>
          </cell>
          <cell r="C142" t="str">
            <v>Laurea magistrale DM270</v>
          </cell>
          <cell r="D142" t="str">
            <v>SI</v>
          </cell>
          <cell r="E142" t="str">
            <v>ARCHEOLOGIA (D.M.270/04)</v>
          </cell>
          <cell r="F142">
            <v>32.4</v>
          </cell>
          <cell r="G142">
            <v>16</v>
          </cell>
          <cell r="H142">
            <v>8</v>
          </cell>
          <cell r="I142">
            <v>40</v>
          </cell>
          <cell r="J142">
            <v>36</v>
          </cell>
          <cell r="K142">
            <v>44.54545454545455</v>
          </cell>
          <cell r="L142">
            <v>0</v>
          </cell>
          <cell r="M142">
            <v>11.11111111111111</v>
          </cell>
          <cell r="N142">
            <v>44.44444444444444</v>
          </cell>
          <cell r="O142">
            <v>44.44444444444444</v>
          </cell>
          <cell r="P142">
            <v>40.266666666666666</v>
          </cell>
          <cell r="Q142">
            <v>7.142857142857142</v>
          </cell>
          <cell r="R142">
            <v>7.142857142857142</v>
          </cell>
          <cell r="S142">
            <v>21.428571428571427</v>
          </cell>
          <cell r="T142">
            <v>64.28571428571429</v>
          </cell>
          <cell r="U142">
            <v>27.8</v>
          </cell>
          <cell r="V142">
            <v>10</v>
          </cell>
          <cell r="W142">
            <v>20</v>
          </cell>
          <cell r="X142">
            <v>55.00000000000001</v>
          </cell>
          <cell r="Y142">
            <v>15</v>
          </cell>
        </row>
        <row r="143">
          <cell r="B143">
            <v>8315</v>
          </cell>
          <cell r="C143" t="str">
            <v>Laurea magistrale DM270</v>
          </cell>
          <cell r="D143" t="str">
            <v>SI</v>
          </cell>
          <cell r="E143" t="str">
            <v>FILOLOGIA, LETTERATURE E STORIA DELL' ANTICHITA' (D.M.270/04)</v>
          </cell>
          <cell r="F143">
            <v>39.15</v>
          </cell>
          <cell r="G143">
            <v>2.631578947368421</v>
          </cell>
          <cell r="H143">
            <v>23.684210526315788</v>
          </cell>
          <cell r="I143">
            <v>26.31578947368421</v>
          </cell>
          <cell r="J143">
            <v>47.368421052631575</v>
          </cell>
          <cell r="K143">
            <v>39.27272727272727</v>
          </cell>
          <cell r="L143">
            <v>0</v>
          </cell>
          <cell r="M143">
            <v>15.384615384615385</v>
          </cell>
          <cell r="N143">
            <v>26.923076923076923</v>
          </cell>
          <cell r="O143">
            <v>57.692307692307686</v>
          </cell>
          <cell r="P143">
            <v>38.5609756097561</v>
          </cell>
          <cell r="Q143">
            <v>0</v>
          </cell>
          <cell r="R143">
            <v>2.7777777777777777</v>
          </cell>
          <cell r="S143">
            <v>52.77777777777778</v>
          </cell>
          <cell r="T143">
            <v>44.44444444444444</v>
          </cell>
          <cell r="U143">
            <v>38.4</v>
          </cell>
          <cell r="V143">
            <v>0</v>
          </cell>
          <cell r="W143">
            <v>0</v>
          </cell>
          <cell r="X143">
            <v>70</v>
          </cell>
          <cell r="Y143">
            <v>30</v>
          </cell>
        </row>
        <row r="144">
          <cell r="B144">
            <v>7624</v>
          </cell>
          <cell r="C144" t="str">
            <v>Laurea DM270</v>
          </cell>
          <cell r="D144" t="str">
            <v>SI</v>
          </cell>
          <cell r="E144" t="str">
            <v>SCIENZE DELLA COMUNICAZIONE (D.M.270/04)</v>
          </cell>
          <cell r="F144">
            <v>33.76347305389221</v>
          </cell>
          <cell r="G144">
            <v>7.1065989847715745</v>
          </cell>
          <cell r="H144">
            <v>12.690355329949238</v>
          </cell>
          <cell r="I144">
            <v>35.025380710659896</v>
          </cell>
          <cell r="J144">
            <v>45.17766497461929</v>
          </cell>
          <cell r="K144">
            <v>40.3125</v>
          </cell>
          <cell r="L144">
            <v>8.51063829787234</v>
          </cell>
          <cell r="M144">
            <v>13.47517730496454</v>
          </cell>
          <cell r="N144">
            <v>15.602836879432624</v>
          </cell>
          <cell r="O144">
            <v>62.4113475177305</v>
          </cell>
          <cell r="P144">
            <v>41.71363636363636</v>
          </cell>
          <cell r="Q144">
            <v>5.063291139240507</v>
          </cell>
          <cell r="R144">
            <v>13.924050632911392</v>
          </cell>
          <cell r="S144">
            <v>17.72151898734177</v>
          </cell>
          <cell r="T144">
            <v>63.29113924050633</v>
          </cell>
          <cell r="U144">
            <v>30</v>
          </cell>
          <cell r="V144">
            <v>25</v>
          </cell>
          <cell r="W144">
            <v>15</v>
          </cell>
          <cell r="X144">
            <v>20.555555555555554</v>
          </cell>
          <cell r="Y144">
            <v>39.44444444444444</v>
          </cell>
        </row>
        <row r="145">
          <cell r="B145">
            <v>7626</v>
          </cell>
          <cell r="C145" t="str">
            <v>Laurea DM270</v>
          </cell>
          <cell r="D145" t="str">
            <v>NO</v>
          </cell>
          <cell r="E145" t="str">
            <v>SCIENZE DELLA COMUNICAZIONE E DELL'ANIMAZIONE SOCIO-CULTURALE (D.M. 270/04)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33.2112676056338</v>
          </cell>
          <cell r="L145">
            <v>8.256880733944955</v>
          </cell>
          <cell r="M145">
            <v>13.761467889908257</v>
          </cell>
          <cell r="N145">
            <v>43.11926605504588</v>
          </cell>
          <cell r="O145">
            <v>34.862385321100916</v>
          </cell>
          <cell r="P145">
            <v>32.08196721311475</v>
          </cell>
          <cell r="Q145">
            <v>3</v>
          </cell>
          <cell r="R145">
            <v>20</v>
          </cell>
          <cell r="S145">
            <v>32</v>
          </cell>
          <cell r="T145">
            <v>45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7703</v>
          </cell>
          <cell r="C146" t="str">
            <v>Laurea DM270</v>
          </cell>
          <cell r="D146" t="str">
            <v>NO</v>
          </cell>
          <cell r="E146" t="str">
            <v>SCIENZE DELLA COMUNICAZIONE NELLE ORGANIZZAZIONI (D.M.270/04) - TARANTO</v>
          </cell>
          <cell r="F146">
            <v>27.03846153846154</v>
          </cell>
          <cell r="G146">
            <v>5.405405405405405</v>
          </cell>
          <cell r="H146">
            <v>16.216216216216218</v>
          </cell>
          <cell r="I146">
            <v>56.75675675675676</v>
          </cell>
          <cell r="J146">
            <v>21.62162162162162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7623</v>
          </cell>
          <cell r="C147" t="str">
            <v>Laurea DM270</v>
          </cell>
          <cell r="D147" t="str">
            <v>NO</v>
          </cell>
          <cell r="E147" t="str">
            <v>SCIENZE DELLA FORMAZIONE (D.M.270/04)</v>
          </cell>
          <cell r="F147">
            <v>27.90573770491803</v>
          </cell>
          <cell r="G147">
            <v>10.236220472440944</v>
          </cell>
          <cell r="H147">
            <v>25.984251968503933</v>
          </cell>
          <cell r="I147">
            <v>33.85826771653544</v>
          </cell>
          <cell r="J147">
            <v>29.92125984251969</v>
          </cell>
          <cell r="K147">
            <v>38.9112426035503</v>
          </cell>
          <cell r="L147">
            <v>3.0303030303030303</v>
          </cell>
          <cell r="M147">
            <v>8.080808080808081</v>
          </cell>
          <cell r="N147">
            <v>24.242424242424242</v>
          </cell>
          <cell r="O147">
            <v>64.64646464646465</v>
          </cell>
          <cell r="P147">
            <v>43.85057471264368</v>
          </cell>
          <cell r="Q147">
            <v>3.0534351145038165</v>
          </cell>
          <cell r="R147">
            <v>3.0534351145038165</v>
          </cell>
          <cell r="S147">
            <v>31.297709923664126</v>
          </cell>
          <cell r="T147">
            <v>62.59541984732825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7622</v>
          </cell>
          <cell r="C148" t="str">
            <v>Laurea DM270</v>
          </cell>
          <cell r="D148" t="str">
            <v>NO</v>
          </cell>
          <cell r="E148" t="str">
            <v>SCIENZE DELL'EDUCAZIONE (D.M.270/04)</v>
          </cell>
          <cell r="F148">
            <v>38.03294117647059</v>
          </cell>
          <cell r="G148">
            <v>1.8691588785046727</v>
          </cell>
          <cell r="H148">
            <v>13.707165109034266</v>
          </cell>
          <cell r="I148">
            <v>37.07165109034268</v>
          </cell>
          <cell r="J148">
            <v>47.35202492211838</v>
          </cell>
          <cell r="K148">
            <v>37.879746835443036</v>
          </cell>
          <cell r="L148">
            <v>4.23728813559322</v>
          </cell>
          <cell r="M148">
            <v>11.864406779661017</v>
          </cell>
          <cell r="N148">
            <v>25.423728813559322</v>
          </cell>
          <cell r="O148">
            <v>58.47457627118644</v>
          </cell>
          <cell r="P148">
            <v>39.48888888888889</v>
          </cell>
          <cell r="Q148">
            <v>2.9850746268656714</v>
          </cell>
          <cell r="R148">
            <v>9.701492537313433</v>
          </cell>
          <cell r="S148">
            <v>34.32835820895522</v>
          </cell>
          <cell r="T148">
            <v>52.98507462686567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8966</v>
          </cell>
          <cell r="C149" t="str">
            <v>Laurea DM270</v>
          </cell>
          <cell r="D149" t="str">
            <v>SI</v>
          </cell>
          <cell r="E149" t="str">
            <v>SCIENZE DELL'EDUCAZIONE E DELLA FORMAZIONE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31.807860262008735</v>
          </cell>
          <cell r="V149">
            <v>18.340611353711793</v>
          </cell>
          <cell r="W149">
            <v>11.353711790393014</v>
          </cell>
          <cell r="X149">
            <v>31.004366812227076</v>
          </cell>
          <cell r="Y149">
            <v>39.30131004366812</v>
          </cell>
        </row>
        <row r="150">
          <cell r="B150">
            <v>7702</v>
          </cell>
          <cell r="C150" t="str">
            <v>Laurea DM270</v>
          </cell>
          <cell r="D150" t="str">
            <v>NO</v>
          </cell>
          <cell r="E150" t="str">
            <v>SCIENZE DELL'EDUCAZIONE E DELL'ANIMAZIONE SOCIO CULTURALE (D.M.270/04)</v>
          </cell>
          <cell r="F150">
            <v>35.494505494505496</v>
          </cell>
          <cell r="G150">
            <v>3.508771929824561</v>
          </cell>
          <cell r="H150">
            <v>15.789473684210526</v>
          </cell>
          <cell r="I150">
            <v>49.122807017543856</v>
          </cell>
          <cell r="J150">
            <v>31.57894736842105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7625</v>
          </cell>
          <cell r="C151" t="str">
            <v>Laurea DM270</v>
          </cell>
          <cell r="D151" t="str">
            <v>SI</v>
          </cell>
          <cell r="E151" t="str">
            <v>SCIENZE E TECNICHE PSICOLOGICHE (D.M.270/04)</v>
          </cell>
          <cell r="F151">
            <v>42.36363636363637</v>
          </cell>
          <cell r="G151">
            <v>1.4851485148514851</v>
          </cell>
          <cell r="H151">
            <v>9.405940594059405</v>
          </cell>
          <cell r="I151">
            <v>15.841584158415841</v>
          </cell>
          <cell r="J151">
            <v>73.26732673267327</v>
          </cell>
          <cell r="K151">
            <v>47.44303797468354</v>
          </cell>
          <cell r="L151">
            <v>2.4630541871921183</v>
          </cell>
          <cell r="M151">
            <v>7.8817733990147785</v>
          </cell>
          <cell r="N151">
            <v>21.182266009852217</v>
          </cell>
          <cell r="O151">
            <v>68.4729064039409</v>
          </cell>
          <cell r="P151">
            <v>44.43103448275862</v>
          </cell>
          <cell r="Q151">
            <v>2.0202020202020203</v>
          </cell>
          <cell r="R151">
            <v>8.080808080808081</v>
          </cell>
          <cell r="S151">
            <v>28.28282828282828</v>
          </cell>
          <cell r="T151">
            <v>61.61616161616161</v>
          </cell>
          <cell r="U151">
            <v>36.02564102564103</v>
          </cell>
          <cell r="V151">
            <v>14.957264957264957</v>
          </cell>
          <cell r="W151">
            <v>10.256410256410255</v>
          </cell>
          <cell r="X151">
            <v>26.923076923076923</v>
          </cell>
          <cell r="Y151">
            <v>47.863247863247864</v>
          </cell>
        </row>
        <row r="152">
          <cell r="B152">
            <v>1089</v>
          </cell>
          <cell r="C152" t="str">
            <v>Laurea DM509</v>
          </cell>
          <cell r="D152" t="str">
            <v>NO</v>
          </cell>
          <cell r="E152" t="str">
            <v>EDUC.PROF.LE NEL CAMPO DEL DISAGIO MINORILE, DEVIANZA E MARGINALITA'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1108</v>
          </cell>
          <cell r="C153" t="str">
            <v>Laurea DM509</v>
          </cell>
          <cell r="D153" t="str">
            <v>NO</v>
          </cell>
          <cell r="E153" t="str">
            <v>EDUC.PROF.NEL CAMPO DEL DIS.MINORILE,DEVIANZA E MARG. (TARANTO)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1043</v>
          </cell>
          <cell r="C154" t="str">
            <v>Laurea DM509</v>
          </cell>
          <cell r="D154" t="str">
            <v>NO</v>
          </cell>
          <cell r="E154" t="str">
            <v>SCIENZE DELLA COMUNICAZIONE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1090</v>
          </cell>
          <cell r="C155" t="str">
            <v>Laurea DM509</v>
          </cell>
          <cell r="D155" t="str">
            <v>NO</v>
          </cell>
          <cell r="E155" t="str">
            <v>SCIENZE DELLA COMUNICAZIONE (TARANTO)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1044</v>
          </cell>
          <cell r="C156" t="str">
            <v>Laurea DM509</v>
          </cell>
          <cell r="D156" t="str">
            <v>NO</v>
          </cell>
          <cell r="E156" t="str">
            <v>SCIENZE DELL'EDUCAZIONE E DELLA FORMAZIONE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1045</v>
          </cell>
          <cell r="C157" t="str">
            <v>Laurea DM509</v>
          </cell>
          <cell r="D157" t="str">
            <v>NO</v>
          </cell>
          <cell r="E157" t="str">
            <v>SCIENZE E TECNICHE PSICOLOGICHE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1109</v>
          </cell>
          <cell r="C158" t="str">
            <v>Laurea DM509</v>
          </cell>
          <cell r="D158" t="str">
            <v>NO</v>
          </cell>
          <cell r="E158" t="str">
            <v>SCIENZE E TECNOLOGIE DELLA MODA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1110</v>
          </cell>
          <cell r="C159" t="str">
            <v>Laurea DM509</v>
          </cell>
          <cell r="D159" t="str">
            <v>NO</v>
          </cell>
          <cell r="E159" t="str">
            <v>SCIENZE E TECNOLOGIE DELLA MODA (TARANTO)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8606</v>
          </cell>
          <cell r="C160" t="str">
            <v>Laurea magistrale ciclo unico 5 anni DM270</v>
          </cell>
          <cell r="D160" t="str">
            <v>SI</v>
          </cell>
          <cell r="E160" t="str">
            <v>SCIENZE DELLA FORMAZIONE PRIMARIA (D.M.270/04)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43.964285714285715</v>
          </cell>
          <cell r="L160">
            <v>0</v>
          </cell>
          <cell r="M160">
            <v>3.225806451612903</v>
          </cell>
          <cell r="N160">
            <v>19.35483870967742</v>
          </cell>
          <cell r="O160">
            <v>77.41935483870968</v>
          </cell>
          <cell r="P160">
            <v>45.75342465753425</v>
          </cell>
          <cell r="Q160">
            <v>6.557377049180328</v>
          </cell>
          <cell r="R160">
            <v>4.918032786885246</v>
          </cell>
          <cell r="S160">
            <v>14.754098360655737</v>
          </cell>
          <cell r="T160">
            <v>73.77049180327869</v>
          </cell>
          <cell r="U160">
            <v>34.025</v>
          </cell>
          <cell r="V160">
            <v>13.750000000000002</v>
          </cell>
          <cell r="W160">
            <v>20</v>
          </cell>
          <cell r="X160">
            <v>17.5</v>
          </cell>
          <cell r="Y160">
            <v>48.75</v>
          </cell>
        </row>
        <row r="161">
          <cell r="B161">
            <v>8605</v>
          </cell>
          <cell r="C161" t="str">
            <v>Laurea magistrale DM270</v>
          </cell>
          <cell r="D161" t="str">
            <v>NO</v>
          </cell>
          <cell r="E161" t="str">
            <v>CONSULENTE PER I SERVIZI ALLA PERSONA E ALLE IMPRESE (D.M.270/04)</v>
          </cell>
          <cell r="F161">
            <v>27.95402298850575</v>
          </cell>
          <cell r="G161">
            <v>1.36986301369863</v>
          </cell>
          <cell r="H161">
            <v>23.28767123287671</v>
          </cell>
          <cell r="I161">
            <v>57.534246575342465</v>
          </cell>
          <cell r="J161">
            <v>17.80821917808219</v>
          </cell>
          <cell r="K161">
            <v>42.52173913043478</v>
          </cell>
          <cell r="L161">
            <v>7.8431372549019605</v>
          </cell>
          <cell r="M161">
            <v>7.8431372549019605</v>
          </cell>
          <cell r="N161">
            <v>39.21568627450981</v>
          </cell>
          <cell r="O161">
            <v>45.09803921568628</v>
          </cell>
          <cell r="P161">
            <v>41.71764705882353</v>
          </cell>
          <cell r="Q161">
            <v>3.0303030303030303</v>
          </cell>
          <cell r="R161">
            <v>10.606060606060606</v>
          </cell>
          <cell r="S161">
            <v>27.27272727272727</v>
          </cell>
          <cell r="T161">
            <v>59.09090909090909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8014</v>
          </cell>
          <cell r="C162" t="str">
            <v>Laurea magistrale DM270</v>
          </cell>
          <cell r="D162" t="str">
            <v>SI</v>
          </cell>
          <cell r="E162" t="str">
            <v>FORMAZIONE E GESTIONE DELLE RISORSE UMANE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35.80722891566265</v>
          </cell>
          <cell r="V162">
            <v>12.048192771084338</v>
          </cell>
          <cell r="W162">
            <v>9.63855421686747</v>
          </cell>
          <cell r="X162">
            <v>24.096385542168676</v>
          </cell>
          <cell r="Y162">
            <v>54.21686746987952</v>
          </cell>
        </row>
        <row r="163">
          <cell r="B163">
            <v>8602</v>
          </cell>
          <cell r="C163" t="str">
            <v>Laurea magistrale DM270</v>
          </cell>
          <cell r="D163" t="str">
            <v>NO</v>
          </cell>
          <cell r="E163" t="str">
            <v>INFORMAZIONE E SISTEMI EDITORIALI (D.M.270/04)</v>
          </cell>
          <cell r="F163">
            <v>38.31325301204819</v>
          </cell>
          <cell r="G163">
            <v>3.125</v>
          </cell>
          <cell r="H163">
            <v>6.25</v>
          </cell>
          <cell r="I163">
            <v>42.1875</v>
          </cell>
          <cell r="J163">
            <v>48.4375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8608</v>
          </cell>
          <cell r="C164" t="str">
            <v>Laurea magistrale DM270</v>
          </cell>
          <cell r="D164" t="str">
            <v>NO</v>
          </cell>
          <cell r="E164" t="str">
            <v>PROGETTAZIONE E GESTIONE FORMATIVA NELL'ERA DIGITALE (D.M. 270/04)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35.59090909090909</v>
          </cell>
          <cell r="L164">
            <v>0</v>
          </cell>
          <cell r="M164">
            <v>23.52941176470588</v>
          </cell>
          <cell r="N164">
            <v>23.52941176470588</v>
          </cell>
          <cell r="O164">
            <v>52.94117647058824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8603</v>
          </cell>
          <cell r="C165" t="str">
            <v>Laurea magistrale DM270</v>
          </cell>
          <cell r="D165" t="str">
            <v>SI</v>
          </cell>
          <cell r="E165" t="str">
            <v>PSICOLOGIA CLINICA (D.M.270/04)</v>
          </cell>
          <cell r="F165">
            <v>38.36666666666667</v>
          </cell>
          <cell r="G165">
            <v>5.128205128205128</v>
          </cell>
          <cell r="H165">
            <v>17.094017094017094</v>
          </cell>
          <cell r="I165">
            <v>32.47863247863248</v>
          </cell>
          <cell r="J165">
            <v>45.2991452991453</v>
          </cell>
          <cell r="K165">
            <v>36.50847457627118</v>
          </cell>
          <cell r="L165">
            <v>2.631578947368421</v>
          </cell>
          <cell r="M165">
            <v>14.912280701754385</v>
          </cell>
          <cell r="N165">
            <v>39.473684210526315</v>
          </cell>
          <cell r="O165">
            <v>42.98245614035088</v>
          </cell>
          <cell r="P165">
            <v>38.52100840336134</v>
          </cell>
          <cell r="Q165">
            <v>0.8849557522123894</v>
          </cell>
          <cell r="R165">
            <v>13.274336283185843</v>
          </cell>
          <cell r="S165">
            <v>26.548672566371685</v>
          </cell>
          <cell r="T165">
            <v>59.29203539823009</v>
          </cell>
          <cell r="U165">
            <v>40.794871794871796</v>
          </cell>
          <cell r="V165">
            <v>3.418803418803419</v>
          </cell>
          <cell r="W165">
            <v>9.401709401709402</v>
          </cell>
          <cell r="X165">
            <v>23.931623931623932</v>
          </cell>
          <cell r="Y165">
            <v>63.24786324786324</v>
          </cell>
        </row>
        <row r="166">
          <cell r="B166">
            <v>8601</v>
          </cell>
          <cell r="C166" t="str">
            <v>Laurea magistrale DM270</v>
          </cell>
          <cell r="D166" t="str">
            <v>NO</v>
          </cell>
          <cell r="E166" t="str">
            <v>SCIENZE DELL'EDUCAZIONE DEGLI ADULTI E DELLA FORMAZIONE CONTINUA (D.M.270/04)</v>
          </cell>
          <cell r="F166">
            <v>32.18604651162791</v>
          </cell>
          <cell r="G166">
            <v>9.090909090909092</v>
          </cell>
          <cell r="H166">
            <v>29.09090909090909</v>
          </cell>
          <cell r="I166">
            <v>18.181818181818183</v>
          </cell>
          <cell r="J166">
            <v>43.63636363636363</v>
          </cell>
          <cell r="K166">
            <v>33.857142857142854</v>
          </cell>
          <cell r="L166">
            <v>6</v>
          </cell>
          <cell r="M166">
            <v>16</v>
          </cell>
          <cell r="N166">
            <v>36</v>
          </cell>
          <cell r="O166">
            <v>42</v>
          </cell>
          <cell r="P166">
            <v>42.74074074074074</v>
          </cell>
          <cell r="Q166">
            <v>4.651162790697675</v>
          </cell>
          <cell r="R166">
            <v>13.953488372093023</v>
          </cell>
          <cell r="S166">
            <v>18.6046511627907</v>
          </cell>
          <cell r="T166">
            <v>62.7906976744186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8607</v>
          </cell>
          <cell r="C167" t="str">
            <v>Laurea magistrale DM270</v>
          </cell>
          <cell r="D167" t="str">
            <v>SI</v>
          </cell>
          <cell r="E167" t="str">
            <v>SCIENZE DELL'INFORMAZIONE EDITORIALE, PUBBLICA E SOCIALE (D.M.270/04)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32.148648648648646</v>
          </cell>
          <cell r="L167">
            <v>1.8181818181818181</v>
          </cell>
          <cell r="M167">
            <v>18.181818181818183</v>
          </cell>
          <cell r="N167">
            <v>43.63636363636363</v>
          </cell>
          <cell r="O167">
            <v>36.36363636363637</v>
          </cell>
          <cell r="P167">
            <v>33.104651162790695</v>
          </cell>
          <cell r="Q167">
            <v>3.0303030303030303</v>
          </cell>
          <cell r="R167">
            <v>7.575757575757576</v>
          </cell>
          <cell r="S167">
            <v>54.54545454545454</v>
          </cell>
          <cell r="T167">
            <v>34.84848484848485</v>
          </cell>
          <cell r="U167">
            <v>27.99375</v>
          </cell>
          <cell r="V167">
            <v>23.75</v>
          </cell>
          <cell r="W167">
            <v>10</v>
          </cell>
          <cell r="X167">
            <v>36.25</v>
          </cell>
          <cell r="Y167">
            <v>30</v>
          </cell>
        </row>
        <row r="168">
          <cell r="B168">
            <v>8604</v>
          </cell>
          <cell r="C168" t="str">
            <v>Laurea magistrale DM270</v>
          </cell>
          <cell r="D168" t="str">
            <v>SI</v>
          </cell>
          <cell r="E168" t="str">
            <v>SCIENZE PEDAGOGICHE (D.M.270/04)</v>
          </cell>
          <cell r="F168">
            <v>44.029411764705884</v>
          </cell>
          <cell r="G168">
            <v>6.896551724137931</v>
          </cell>
          <cell r="H168">
            <v>11.494252873563218</v>
          </cell>
          <cell r="I168">
            <v>24.137931034482758</v>
          </cell>
          <cell r="J168">
            <v>57.47126436781609</v>
          </cell>
          <cell r="K168">
            <v>43.04639175257732</v>
          </cell>
          <cell r="L168">
            <v>2.8169014084507045</v>
          </cell>
          <cell r="M168">
            <v>11.267605633802818</v>
          </cell>
          <cell r="N168">
            <v>22.535211267605636</v>
          </cell>
          <cell r="O168">
            <v>63.38028169014085</v>
          </cell>
          <cell r="P168">
            <v>43.38383838383838</v>
          </cell>
          <cell r="Q168">
            <v>5.063291139240507</v>
          </cell>
          <cell r="R168">
            <v>10.126582278481013</v>
          </cell>
          <cell r="S168">
            <v>26.582278481012654</v>
          </cell>
          <cell r="T168">
            <v>58.22784810126582</v>
          </cell>
          <cell r="U168">
            <v>32.42424242424242</v>
          </cell>
          <cell r="V168">
            <v>17.17171717171717</v>
          </cell>
          <cell r="W168">
            <v>13.131313131313133</v>
          </cell>
          <cell r="X168">
            <v>32.323232323232325</v>
          </cell>
          <cell r="Y168">
            <v>37.37373737373738</v>
          </cell>
        </row>
        <row r="169">
          <cell r="B169">
            <v>5042</v>
          </cell>
          <cell r="C169" t="str">
            <v>Laurea specialistica DM509</v>
          </cell>
          <cell r="D169" t="str">
            <v>NO</v>
          </cell>
          <cell r="E169" t="str">
            <v>COMUNICAZIONE E MULTIMEDIALITA'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5037</v>
          </cell>
          <cell r="C170" t="str">
            <v>Laurea specialistica DM509</v>
          </cell>
          <cell r="D170" t="str">
            <v>NO</v>
          </cell>
          <cell r="E170" t="str">
            <v>PROGRAMMAZIONE E GESTIONE DEI SERVIZI EDUCATIVI E FORMATIVI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5039</v>
          </cell>
          <cell r="C171" t="str">
            <v>Laurea specialistica DM509</v>
          </cell>
          <cell r="D171" t="str">
            <v>NO</v>
          </cell>
          <cell r="E171" t="str">
            <v>PSICOLOGIA CLINICA DELLO SVILUPPO E DELLE RELAZIONI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5038</v>
          </cell>
          <cell r="C172" t="str">
            <v>Laurea specialistica DM509</v>
          </cell>
          <cell r="D172" t="str">
            <v>NO</v>
          </cell>
          <cell r="E172" t="str">
            <v>PSICOLOGIA DELL'ORGANIZZAZIONE E DELLA COMUNICAZIONE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5058</v>
          </cell>
          <cell r="C173" t="str">
            <v>Laurea specialistica DM509</v>
          </cell>
          <cell r="D173" t="str">
            <v>NO</v>
          </cell>
          <cell r="E173" t="str">
            <v>SCIENZE DELL'EDUCAZIONE DEGLI ADULTI E FORMAZIONE CONTINUA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5041</v>
          </cell>
          <cell r="C174" t="str">
            <v>Laurea specialistica DM509</v>
          </cell>
          <cell r="D174" t="str">
            <v>NO</v>
          </cell>
          <cell r="E174" t="str">
            <v>SCIENZE PEDAGOGICHE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7753</v>
          </cell>
          <cell r="C175" t="str">
            <v>Laurea DM270</v>
          </cell>
          <cell r="D175" t="str">
            <v>NO</v>
          </cell>
          <cell r="E175" t="str">
            <v>SCIENZE E TECNOLOGIE PER I BENI CULTURALI (D.M.270/04)</v>
          </cell>
          <cell r="F175">
            <v>27.6875</v>
          </cell>
          <cell r="G175">
            <v>8.333333333333332</v>
          </cell>
          <cell r="H175">
            <v>8.333333333333332</v>
          </cell>
          <cell r="I175">
            <v>66.66666666666666</v>
          </cell>
          <cell r="J175">
            <v>16.666666666666664</v>
          </cell>
          <cell r="K175">
            <v>33.6</v>
          </cell>
          <cell r="L175">
            <v>33.33333333333333</v>
          </cell>
          <cell r="M175">
            <v>0</v>
          </cell>
          <cell r="N175">
            <v>33.33333333333333</v>
          </cell>
          <cell r="O175">
            <v>33.33333333333333</v>
          </cell>
          <cell r="P175">
            <v>21</v>
          </cell>
          <cell r="Q175">
            <v>7.6923076923076925</v>
          </cell>
          <cell r="R175">
            <v>61.53846153846154</v>
          </cell>
          <cell r="S175">
            <v>23.076923076923077</v>
          </cell>
          <cell r="T175">
            <v>7.6923076923076925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7751</v>
          </cell>
          <cell r="C176" t="str">
            <v>Laurea DM270</v>
          </cell>
          <cell r="D176" t="str">
            <v>SI</v>
          </cell>
          <cell r="E176" t="str">
            <v>SCIENZE GEOLOGICHE (D.M.270/04)</v>
          </cell>
          <cell r="F176">
            <v>35</v>
          </cell>
          <cell r="G176">
            <v>15.151515151515152</v>
          </cell>
          <cell r="H176">
            <v>9.090909090909092</v>
          </cell>
          <cell r="I176">
            <v>42.42424242424242</v>
          </cell>
          <cell r="J176">
            <v>33.33333333333333</v>
          </cell>
          <cell r="K176">
            <v>23.396825396825395</v>
          </cell>
          <cell r="L176">
            <v>15.151515151515152</v>
          </cell>
          <cell r="M176">
            <v>36.36363636363637</v>
          </cell>
          <cell r="N176">
            <v>42.42424242424242</v>
          </cell>
          <cell r="O176">
            <v>6.0606060606060606</v>
          </cell>
          <cell r="P176">
            <v>24.737704918032787</v>
          </cell>
          <cell r="Q176">
            <v>2.7027027027027026</v>
          </cell>
          <cell r="R176">
            <v>29.72972972972973</v>
          </cell>
          <cell r="S176">
            <v>40.54054054054054</v>
          </cell>
          <cell r="T176">
            <v>27.027027027027028</v>
          </cell>
          <cell r="U176">
            <v>19.418181818181818</v>
          </cell>
          <cell r="V176">
            <v>21.818181818181817</v>
          </cell>
          <cell r="W176">
            <v>32.72727272727273</v>
          </cell>
          <cell r="X176">
            <v>36.36363636363637</v>
          </cell>
          <cell r="Y176">
            <v>9.090909090909092</v>
          </cell>
        </row>
        <row r="177">
          <cell r="B177">
            <v>1058</v>
          </cell>
          <cell r="C177" t="str">
            <v>Laurea DM509</v>
          </cell>
          <cell r="D177" t="str">
            <v>NO</v>
          </cell>
          <cell r="E177" t="str">
            <v>SCIENZA E TECNOL.DIAGNOSTICA CONSERVAZIONE BENI CULTURALI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1061</v>
          </cell>
          <cell r="C178" t="str">
            <v>Laurea DM509</v>
          </cell>
          <cell r="D178" t="str">
            <v>NO</v>
          </cell>
          <cell r="E178" t="str">
            <v>SCIENZE GEOLOGICHE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8016</v>
          </cell>
          <cell r="C179" t="str">
            <v>Laurea magistrale ciclo unico 5 anni</v>
          </cell>
          <cell r="D179" t="str">
            <v>SI</v>
          </cell>
          <cell r="E179" t="str">
            <v>CONSERVAZIONE E RESTAURO DEI BENI CULTURALI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8742</v>
          </cell>
          <cell r="C180" t="str">
            <v>Laurea magistrale DM270</v>
          </cell>
          <cell r="D180" t="str">
            <v>NO</v>
          </cell>
          <cell r="E180" t="str">
            <v>SCIENZA PER LA DIAGNOSTICA E CONSERVAZIONE DEI BENI CULTURALI (D.M.270/04)</v>
          </cell>
          <cell r="F180">
            <v>13</v>
          </cell>
          <cell r="G180">
            <v>35.714285714285715</v>
          </cell>
          <cell r="H180">
            <v>35.714285714285715</v>
          </cell>
          <cell r="I180">
            <v>28.57142857142857</v>
          </cell>
          <cell r="J180">
            <v>0</v>
          </cell>
          <cell r="K180">
            <v>35.75</v>
          </cell>
          <cell r="L180">
            <v>0</v>
          </cell>
          <cell r="M180">
            <v>0</v>
          </cell>
          <cell r="N180">
            <v>57.14285714285714</v>
          </cell>
          <cell r="O180">
            <v>42.857142857142854</v>
          </cell>
          <cell r="P180">
            <v>18.666666666666668</v>
          </cell>
          <cell r="Q180">
            <v>50</v>
          </cell>
          <cell r="R180">
            <v>0</v>
          </cell>
          <cell r="S180">
            <v>50</v>
          </cell>
          <cell r="T180">
            <v>0</v>
          </cell>
          <cell r="U180">
            <v>34</v>
          </cell>
          <cell r="V180">
            <v>0</v>
          </cell>
          <cell r="W180">
            <v>0</v>
          </cell>
          <cell r="X180">
            <v>100</v>
          </cell>
          <cell r="Y180">
            <v>0</v>
          </cell>
        </row>
        <row r="181">
          <cell r="B181">
            <v>8751</v>
          </cell>
          <cell r="C181" t="str">
            <v>Laurea magistrale DM270</v>
          </cell>
          <cell r="D181" t="str">
            <v>SI</v>
          </cell>
          <cell r="E181" t="str">
            <v>SCIENZE GEOLOGICHE E GEOFISICHE (D.M.270/04)</v>
          </cell>
          <cell r="F181">
            <v>30.733333333333334</v>
          </cell>
          <cell r="G181">
            <v>0</v>
          </cell>
          <cell r="H181">
            <v>28.57142857142857</v>
          </cell>
          <cell r="I181">
            <v>28.57142857142857</v>
          </cell>
          <cell r="J181">
            <v>42.857142857142854</v>
          </cell>
          <cell r="K181">
            <v>26.066666666666666</v>
          </cell>
          <cell r="L181">
            <v>7.142857142857142</v>
          </cell>
          <cell r="M181">
            <v>35.714285714285715</v>
          </cell>
          <cell r="N181">
            <v>42.857142857142854</v>
          </cell>
          <cell r="O181">
            <v>14.285714285714285</v>
          </cell>
          <cell r="P181">
            <v>26.875</v>
          </cell>
          <cell r="Q181">
            <v>7.142857142857142</v>
          </cell>
          <cell r="R181">
            <v>28.57142857142857</v>
          </cell>
          <cell r="S181">
            <v>50</v>
          </cell>
          <cell r="T181">
            <v>14.285714285714285</v>
          </cell>
          <cell r="U181">
            <v>29.736842105263158</v>
          </cell>
          <cell r="V181">
            <v>15.789473684210526</v>
          </cell>
          <cell r="W181">
            <v>10.526315789473683</v>
          </cell>
          <cell r="X181">
            <v>42.10526315789473</v>
          </cell>
          <cell r="Y181">
            <v>31.57894736842105</v>
          </cell>
        </row>
        <row r="182">
          <cell r="B182">
            <v>5048</v>
          </cell>
          <cell r="C182" t="str">
            <v>Laurea specialistica DM509</v>
          </cell>
          <cell r="D182" t="str">
            <v>NO</v>
          </cell>
          <cell r="E182" t="str">
            <v>SCIENZA E TECNOLOGIE PER L'AMBIENTE E IL TERRITORIO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7054</v>
          </cell>
          <cell r="C183" t="str">
            <v>Laurea DM270</v>
          </cell>
          <cell r="D183" t="str">
            <v>SI</v>
          </cell>
          <cell r="E183" t="str">
            <v>ECONOMIA E COMMERCIO (D.M.270/04)</v>
          </cell>
          <cell r="F183">
            <v>34.13503649635037</v>
          </cell>
          <cell r="G183">
            <v>5.093833780160858</v>
          </cell>
          <cell r="H183">
            <v>18.766756032171582</v>
          </cell>
          <cell r="I183">
            <v>47.45308310991957</v>
          </cell>
          <cell r="J183">
            <v>28.686327077747993</v>
          </cell>
          <cell r="K183">
            <v>31.753424657534246</v>
          </cell>
          <cell r="L183">
            <v>4.761904761904762</v>
          </cell>
          <cell r="M183">
            <v>25.476190476190474</v>
          </cell>
          <cell r="N183">
            <v>46.904761904761905</v>
          </cell>
          <cell r="O183">
            <v>22.857142857142858</v>
          </cell>
          <cell r="P183">
            <v>32.63716814159292</v>
          </cell>
          <cell r="Q183">
            <v>4.488778054862843</v>
          </cell>
          <cell r="R183">
            <v>24.93765586034913</v>
          </cell>
          <cell r="S183">
            <v>41.895261845386536</v>
          </cell>
          <cell r="T183">
            <v>28.6783042394015</v>
          </cell>
          <cell r="U183">
            <v>28.215722120658135</v>
          </cell>
          <cell r="V183">
            <v>23.583180987202926</v>
          </cell>
          <cell r="W183">
            <v>19.74405850091408</v>
          </cell>
          <cell r="X183">
            <v>28.70201096892139</v>
          </cell>
          <cell r="Y183">
            <v>27.97074954296161</v>
          </cell>
        </row>
        <row r="184">
          <cell r="B184">
            <v>7055</v>
          </cell>
          <cell r="C184" t="str">
            <v>Laurea DM270</v>
          </cell>
          <cell r="D184" t="str">
            <v>SI</v>
          </cell>
          <cell r="E184" t="str">
            <v>SCIENZE STATISTICHE (D.M.270/04)</v>
          </cell>
          <cell r="F184">
            <v>31.41176470588235</v>
          </cell>
          <cell r="G184">
            <v>0</v>
          </cell>
          <cell r="H184">
            <v>11.11111111111111</v>
          </cell>
          <cell r="I184">
            <v>33.33333333333333</v>
          </cell>
          <cell r="J184">
            <v>55.55555555555556</v>
          </cell>
          <cell r="K184">
            <v>43.44827586206897</v>
          </cell>
          <cell r="L184">
            <v>0</v>
          </cell>
          <cell r="M184">
            <v>5.555555555555555</v>
          </cell>
          <cell r="N184">
            <v>22.22222222222222</v>
          </cell>
          <cell r="O184">
            <v>72.22222222222221</v>
          </cell>
          <cell r="P184">
            <v>39.4375</v>
          </cell>
          <cell r="Q184">
            <v>0</v>
          </cell>
          <cell r="R184">
            <v>4.3478260869565215</v>
          </cell>
          <cell r="S184">
            <v>39.130434782608695</v>
          </cell>
          <cell r="T184">
            <v>56.52173913043478</v>
          </cell>
          <cell r="U184">
            <v>41.45454545454545</v>
          </cell>
          <cell r="V184">
            <v>24.242424242424242</v>
          </cell>
          <cell r="W184">
            <v>6.0606060606060606</v>
          </cell>
          <cell r="X184">
            <v>3.0303030303030303</v>
          </cell>
          <cell r="Y184">
            <v>66.66666666666666</v>
          </cell>
        </row>
        <row r="185">
          <cell r="B185">
            <v>1012</v>
          </cell>
          <cell r="C185" t="str">
            <v>Laurea DM509</v>
          </cell>
          <cell r="D185" t="str">
            <v>NO</v>
          </cell>
          <cell r="E185" t="str">
            <v>ECONOMIA E COMMERCIO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1014</v>
          </cell>
          <cell r="C186" t="str">
            <v>Laurea DM509</v>
          </cell>
          <cell r="D186" t="str">
            <v>NO</v>
          </cell>
          <cell r="E186" t="str">
            <v>SCIENZE STATISTICHE ED ECONOMICHE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8964</v>
          </cell>
          <cell r="C187" t="str">
            <v>Laurea magistrale DM270</v>
          </cell>
          <cell r="D187" t="str">
            <v>SI</v>
          </cell>
          <cell r="E187" t="str">
            <v>ECONOMIA E COMMERCIO (Laurea Magistrale)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35.276595744680854</v>
          </cell>
          <cell r="V187">
            <v>10.638297872340425</v>
          </cell>
          <cell r="W187">
            <v>17.02127659574468</v>
          </cell>
          <cell r="X187">
            <v>38.297872340425535</v>
          </cell>
          <cell r="Y187">
            <v>34.04255319148936</v>
          </cell>
        </row>
        <row r="188">
          <cell r="B188">
            <v>8054</v>
          </cell>
          <cell r="C188" t="str">
            <v>Laurea magistrale DM270</v>
          </cell>
          <cell r="D188" t="str">
            <v>NO</v>
          </cell>
          <cell r="E188" t="str">
            <v>ECONOMIA E GESTIONE DELLE AZIENDE E DEI SISTEMI TURISTICI</v>
          </cell>
          <cell r="F188">
            <v>43.541666666666664</v>
          </cell>
          <cell r="G188">
            <v>7.5</v>
          </cell>
          <cell r="H188">
            <v>5</v>
          </cell>
          <cell r="I188">
            <v>45</v>
          </cell>
          <cell r="J188">
            <v>42.5</v>
          </cell>
          <cell r="K188">
            <v>30.066666666666666</v>
          </cell>
          <cell r="L188">
            <v>3.7037037037037033</v>
          </cell>
          <cell r="M188">
            <v>18.51851851851852</v>
          </cell>
          <cell r="N188">
            <v>62.96296296296296</v>
          </cell>
          <cell r="O188">
            <v>14.814814814814813</v>
          </cell>
          <cell r="P188">
            <v>45.25581395348837</v>
          </cell>
          <cell r="Q188">
            <v>0</v>
          </cell>
          <cell r="R188">
            <v>5.88235294117647</v>
          </cell>
          <cell r="S188">
            <v>23.52941176470588</v>
          </cell>
          <cell r="T188">
            <v>70.58823529411765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8015</v>
          </cell>
          <cell r="C189" t="str">
            <v>Laurea magistrale DM270</v>
          </cell>
          <cell r="D189" t="str">
            <v>SI</v>
          </cell>
          <cell r="E189" t="str">
            <v>ECONOMIA E STRATEGIE PER I MERCATI INTERNAZIONALI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35.8421052631579</v>
          </cell>
          <cell r="V189">
            <v>21.052631578947366</v>
          </cell>
          <cell r="W189">
            <v>5.263157894736842</v>
          </cell>
          <cell r="X189">
            <v>31.57894736842105</v>
          </cell>
          <cell r="Y189">
            <v>42.10526315789473</v>
          </cell>
        </row>
        <row r="190">
          <cell r="B190">
            <v>8965</v>
          </cell>
          <cell r="C190" t="str">
            <v>Laurea magistrale DM270</v>
          </cell>
          <cell r="D190" t="str">
            <v>SI</v>
          </cell>
          <cell r="E190" t="str">
            <v>STATISTICA E METODI PER L'ECONOMIA E LA FINANZA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36.90909090909091</v>
          </cell>
          <cell r="V190">
            <v>9.090909090909092</v>
          </cell>
          <cell r="W190">
            <v>27.27272727272727</v>
          </cell>
          <cell r="X190">
            <v>18.181818181818183</v>
          </cell>
          <cell r="Y190">
            <v>45.45454545454545</v>
          </cell>
        </row>
        <row r="191">
          <cell r="B191">
            <v>8057</v>
          </cell>
          <cell r="C191" t="str">
            <v>Laurea magistrale DM270</v>
          </cell>
          <cell r="D191" t="str">
            <v>NO</v>
          </cell>
          <cell r="E191" t="str">
            <v>STATISTICA PER LE DECISIONI FINANZIARIE E ATTUARIALI (D.M.270/04)</v>
          </cell>
          <cell r="F191">
            <v>34.888888888888886</v>
          </cell>
          <cell r="G191">
            <v>0</v>
          </cell>
          <cell r="H191">
            <v>11.76470588235294</v>
          </cell>
          <cell r="I191">
            <v>47.05882352941176</v>
          </cell>
          <cell r="J191">
            <v>41.17647058823529</v>
          </cell>
          <cell r="K191">
            <v>35.111111111111114</v>
          </cell>
          <cell r="L191">
            <v>12.5</v>
          </cell>
          <cell r="M191">
            <v>0</v>
          </cell>
          <cell r="N191">
            <v>50</v>
          </cell>
          <cell r="O191">
            <v>37.5</v>
          </cell>
          <cell r="P191">
            <v>29.333333333333332</v>
          </cell>
          <cell r="Q191">
            <v>0</v>
          </cell>
          <cell r="R191">
            <v>25</v>
          </cell>
          <cell r="S191">
            <v>25</v>
          </cell>
          <cell r="T191">
            <v>50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5016</v>
          </cell>
          <cell r="C192" t="str">
            <v>Laurea specialistica DM509</v>
          </cell>
          <cell r="D192" t="str">
            <v>NO</v>
          </cell>
          <cell r="E192" t="str">
            <v>STATISTICA PER LE DECISIONI SOCIO-ECONOMICHE E FINANZIARIE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7924</v>
          </cell>
          <cell r="C193" t="str">
            <v>Laurea DM270</v>
          </cell>
          <cell r="D193" t="str">
            <v>SI</v>
          </cell>
          <cell r="E193" t="str">
            <v>SCIENZE DEL SERVIZIO SOCIALE (D.M.270/04)</v>
          </cell>
          <cell r="F193">
            <v>31.841075794621027</v>
          </cell>
          <cell r="G193">
            <v>12.595419847328243</v>
          </cell>
          <cell r="H193">
            <v>17.17557251908397</v>
          </cell>
          <cell r="I193">
            <v>37.404580152671755</v>
          </cell>
          <cell r="J193">
            <v>32.82442748091603</v>
          </cell>
          <cell r="K193">
            <v>30.029871323529413</v>
          </cell>
          <cell r="L193">
            <v>9.174311926605505</v>
          </cell>
          <cell r="M193">
            <v>16.819571865443425</v>
          </cell>
          <cell r="N193">
            <v>40.0611620795107</v>
          </cell>
          <cell r="O193">
            <v>33.94495412844037</v>
          </cell>
          <cell r="P193">
            <v>31.857843137254903</v>
          </cell>
          <cell r="Q193">
            <v>7.6158940397351</v>
          </cell>
          <cell r="R193">
            <v>12.91390728476821</v>
          </cell>
          <cell r="S193">
            <v>37.41721854304636</v>
          </cell>
          <cell r="T193">
            <v>41.05960264900662</v>
          </cell>
          <cell r="U193">
            <v>18.24137931034483</v>
          </cell>
          <cell r="V193">
            <v>41.54351395730706</v>
          </cell>
          <cell r="W193">
            <v>17.733990147783253</v>
          </cell>
          <cell r="X193">
            <v>22.167487684729064</v>
          </cell>
          <cell r="Y193">
            <v>18.555008210180624</v>
          </cell>
        </row>
        <row r="194">
          <cell r="B194">
            <v>7922</v>
          </cell>
          <cell r="C194" t="str">
            <v>Laurea DM270</v>
          </cell>
          <cell r="D194" t="str">
            <v>SI</v>
          </cell>
          <cell r="E194" t="str">
            <v>SCIENZE DELLA AMMINISTRAZIONE PUBBLICA E PRIVATA (D.M.270/04)</v>
          </cell>
          <cell r="F194">
            <v>25.965174129353233</v>
          </cell>
          <cell r="G194">
            <v>13.131313131313133</v>
          </cell>
          <cell r="H194">
            <v>22.22222222222222</v>
          </cell>
          <cell r="I194">
            <v>38.38383838383838</v>
          </cell>
          <cell r="J194">
            <v>26.262626262626267</v>
          </cell>
          <cell r="K194">
            <v>29.022849462365592</v>
          </cell>
          <cell r="L194">
            <v>8.235294117647058</v>
          </cell>
          <cell r="M194">
            <v>18.823529411764707</v>
          </cell>
          <cell r="N194">
            <v>41.17647058823529</v>
          </cell>
          <cell r="O194">
            <v>31.76470588235294</v>
          </cell>
          <cell r="P194">
            <v>26.83613445378151</v>
          </cell>
          <cell r="Q194">
            <v>10.76923076923077</v>
          </cell>
          <cell r="R194">
            <v>27.692307692307693</v>
          </cell>
          <cell r="S194">
            <v>33.84615384615385</v>
          </cell>
          <cell r="T194">
            <v>24.615384615384617</v>
          </cell>
          <cell r="U194">
            <v>17.53125</v>
          </cell>
          <cell r="V194">
            <v>42.70833333333333</v>
          </cell>
          <cell r="W194">
            <v>19.791666666666664</v>
          </cell>
          <cell r="X194">
            <v>17.708333333333336</v>
          </cell>
          <cell r="Y194">
            <v>19.791666666666664</v>
          </cell>
        </row>
        <row r="195">
          <cell r="B195">
            <v>7923</v>
          </cell>
          <cell r="C195" t="str">
            <v>Laurea DM270</v>
          </cell>
          <cell r="D195" t="str">
            <v>SI</v>
          </cell>
          <cell r="E195" t="str">
            <v>SCIENZE POLITICHE RELAZIONI INTERNAZIONALI E STUDI EUROPEI (D.M.270/04)</v>
          </cell>
          <cell r="F195">
            <v>24.58992805755396</v>
          </cell>
          <cell r="G195">
            <v>11.76470588235294</v>
          </cell>
          <cell r="H195">
            <v>36.76470588235294</v>
          </cell>
          <cell r="I195">
            <v>30.88235294117647</v>
          </cell>
          <cell r="J195">
            <v>20.588235294117645</v>
          </cell>
          <cell r="K195">
            <v>24.297142857142855</v>
          </cell>
          <cell r="L195">
            <v>8.536585365853659</v>
          </cell>
          <cell r="M195">
            <v>21.951219512195124</v>
          </cell>
          <cell r="N195">
            <v>32.926829268292686</v>
          </cell>
          <cell r="O195">
            <v>36.58536585365854</v>
          </cell>
          <cell r="P195">
            <v>27.087591240875913</v>
          </cell>
          <cell r="Q195">
            <v>9.210526315789473</v>
          </cell>
          <cell r="R195">
            <v>15.789473684210526</v>
          </cell>
          <cell r="S195">
            <v>40.78947368421053</v>
          </cell>
          <cell r="T195">
            <v>32.89473684210527</v>
          </cell>
          <cell r="U195">
            <v>21.57075471698113</v>
          </cell>
          <cell r="V195">
            <v>35.84905660377358</v>
          </cell>
          <cell r="W195">
            <v>19.49685534591195</v>
          </cell>
          <cell r="X195">
            <v>18.867924528301888</v>
          </cell>
          <cell r="Y195">
            <v>25.78616352201258</v>
          </cell>
        </row>
        <row r="196">
          <cell r="B196">
            <v>1066</v>
          </cell>
          <cell r="C196" t="str">
            <v>Laurea DM509</v>
          </cell>
          <cell r="D196" t="str">
            <v>NO</v>
          </cell>
          <cell r="E196" t="str">
            <v>IN PACE,DIR. UMANI E COOPER.SVILUPPO NELL'AREA MEDITERRANEA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1064</v>
          </cell>
          <cell r="C197" t="str">
            <v>Laurea DM509</v>
          </cell>
          <cell r="D197" t="str">
            <v>NO</v>
          </cell>
          <cell r="E197" t="str">
            <v>OPERATORI DEI SERVIZI SOCIALI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1065</v>
          </cell>
          <cell r="C198" t="str">
            <v>Laurea DM509</v>
          </cell>
          <cell r="D198" t="str">
            <v>NO</v>
          </cell>
          <cell r="E198" t="str">
            <v>OPERATORI DELLE AMMINISTRAZIONI PUBBLICHE E PRIVATE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1067</v>
          </cell>
          <cell r="C199" t="str">
            <v>Laurea DM509</v>
          </cell>
          <cell r="D199" t="str">
            <v>NO</v>
          </cell>
          <cell r="E199" t="str">
            <v>SCIENZE POLITICHE E SOCIALI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1068</v>
          </cell>
          <cell r="C200" t="str">
            <v>Laurea DM509</v>
          </cell>
          <cell r="D200" t="str">
            <v>NO</v>
          </cell>
          <cell r="E200" t="str">
            <v>SCIENZE POLITICHE,RELAZIONI INTERNAZIONALI E STUDI EUROPEI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8914</v>
          </cell>
          <cell r="C201" t="str">
            <v>Laurea magistrale DM270</v>
          </cell>
          <cell r="D201" t="str">
            <v>SI</v>
          </cell>
          <cell r="E201" t="str">
            <v>PROGETTAZIONE DELLE POLITICHE DI INCLUSIONE SOCIALE (D.M.270/04)</v>
          </cell>
          <cell r="F201">
            <v>28.990909090909092</v>
          </cell>
          <cell r="G201">
            <v>5.714285714285714</v>
          </cell>
          <cell r="H201">
            <v>28.57142857142857</v>
          </cell>
          <cell r="I201">
            <v>40</v>
          </cell>
          <cell r="J201">
            <v>25.71428571428571</v>
          </cell>
          <cell r="K201">
            <v>40.475</v>
          </cell>
          <cell r="L201">
            <v>3.125</v>
          </cell>
          <cell r="M201">
            <v>3.125</v>
          </cell>
          <cell r="N201">
            <v>59.375</v>
          </cell>
          <cell r="O201">
            <v>34.375</v>
          </cell>
          <cell r="P201">
            <v>36.40625</v>
          </cell>
          <cell r="Q201">
            <v>8.51063829787234</v>
          </cell>
          <cell r="R201">
            <v>4.25531914893617</v>
          </cell>
          <cell r="S201">
            <v>55.319148936170215</v>
          </cell>
          <cell r="T201">
            <v>31.914893617021278</v>
          </cell>
          <cell r="U201">
            <v>26.317934782608695</v>
          </cell>
          <cell r="V201">
            <v>14.130434782608695</v>
          </cell>
          <cell r="W201">
            <v>20.652173913043477</v>
          </cell>
          <cell r="X201">
            <v>41.30434782608695</v>
          </cell>
          <cell r="Y201">
            <v>23.91304347826087</v>
          </cell>
        </row>
        <row r="202">
          <cell r="B202">
            <v>8912</v>
          </cell>
          <cell r="C202" t="str">
            <v>Laurea magistrale DM270</v>
          </cell>
          <cell r="D202" t="str">
            <v>SI</v>
          </cell>
          <cell r="E202" t="str">
            <v>RELAZIONI INTERNAZIONALI (D.M.270/04)</v>
          </cell>
          <cell r="F202">
            <v>44.0126582278481</v>
          </cell>
          <cell r="G202">
            <v>3.389830508474576</v>
          </cell>
          <cell r="H202">
            <v>5.084745762711865</v>
          </cell>
          <cell r="I202">
            <v>28.8135593220339</v>
          </cell>
          <cell r="J202">
            <v>62.71186440677966</v>
          </cell>
          <cell r="K202">
            <v>33.85606060606061</v>
          </cell>
          <cell r="L202">
            <v>5</v>
          </cell>
          <cell r="M202">
            <v>10</v>
          </cell>
          <cell r="N202">
            <v>45</v>
          </cell>
          <cell r="O202">
            <v>40</v>
          </cell>
          <cell r="P202">
            <v>39.920731707317074</v>
          </cell>
          <cell r="Q202">
            <v>5.555555555555555</v>
          </cell>
          <cell r="R202">
            <v>13.88888888888889</v>
          </cell>
          <cell r="S202">
            <v>11.11111111111111</v>
          </cell>
          <cell r="T202">
            <v>69.44444444444444</v>
          </cell>
          <cell r="U202">
            <v>30.04310344827586</v>
          </cell>
          <cell r="V202">
            <v>13.793103448275861</v>
          </cell>
          <cell r="W202">
            <v>17.24137931034483</v>
          </cell>
          <cell r="X202">
            <v>27.586206896551722</v>
          </cell>
          <cell r="Y202">
            <v>41.37931034482759</v>
          </cell>
        </row>
        <row r="203">
          <cell r="B203">
            <v>8913</v>
          </cell>
          <cell r="C203" t="str">
            <v>Laurea magistrale DM270</v>
          </cell>
          <cell r="D203" t="str">
            <v>SI</v>
          </cell>
          <cell r="E203" t="str">
            <v>SCIENZE DELLE AMMINISTRAZIONI (D.M.270/04)</v>
          </cell>
          <cell r="F203">
            <v>40.04819277108434</v>
          </cell>
          <cell r="G203">
            <v>8.064516129032258</v>
          </cell>
          <cell r="H203">
            <v>8.064516129032258</v>
          </cell>
          <cell r="I203">
            <v>25.806451612903224</v>
          </cell>
          <cell r="J203">
            <v>58.06451612903226</v>
          </cell>
          <cell r="K203">
            <v>37.535714285714285</v>
          </cell>
          <cell r="L203">
            <v>2.3255813953488373</v>
          </cell>
          <cell r="M203">
            <v>13.953488372093023</v>
          </cell>
          <cell r="N203">
            <v>39.53488372093023</v>
          </cell>
          <cell r="O203">
            <v>44.18604651162791</v>
          </cell>
          <cell r="P203">
            <v>41.05555555555556</v>
          </cell>
          <cell r="Q203">
            <v>0</v>
          </cell>
          <cell r="R203">
            <v>10.869565217391305</v>
          </cell>
          <cell r="S203">
            <v>30.434782608695656</v>
          </cell>
          <cell r="T203">
            <v>58.69565217391305</v>
          </cell>
          <cell r="U203">
            <v>33.33712121212121</v>
          </cell>
          <cell r="V203">
            <v>16.666666666666664</v>
          </cell>
          <cell r="W203">
            <v>9.090909090909092</v>
          </cell>
          <cell r="X203">
            <v>34.84848484848485</v>
          </cell>
          <cell r="Y203">
            <v>39.39393939393939</v>
          </cell>
        </row>
        <row r="204">
          <cell r="B204">
            <v>5055</v>
          </cell>
          <cell r="C204" t="str">
            <v>Laurea specialistica DM509</v>
          </cell>
          <cell r="D204" t="str">
            <v>NO</v>
          </cell>
          <cell r="E204" t="str">
            <v>MANAGEMENT AMMINISTRATIVO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5050</v>
          </cell>
          <cell r="C205" t="str">
            <v>Laurea specialistica DM509</v>
          </cell>
          <cell r="D205" t="str">
            <v>NO</v>
          </cell>
          <cell r="E205" t="str">
            <v>RELAZIONI INTERNAZIONALI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1037</v>
          </cell>
          <cell r="C206" t="str">
            <v>Laurea ciclo unico 5 anni DM509</v>
          </cell>
          <cell r="D206" t="str">
            <v>NO</v>
          </cell>
          <cell r="E206" t="str">
            <v>ODONTOIATRIA E PROTESI DENTARIA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1036</v>
          </cell>
          <cell r="C207" t="str">
            <v>Laurea ciclo unico 6 anni DM509</v>
          </cell>
          <cell r="D207" t="str">
            <v>NO</v>
          </cell>
          <cell r="E207" t="str">
            <v>MEDICINA E CHIRURGIA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25</v>
          </cell>
          <cell r="Y207">
            <v>75</v>
          </cell>
        </row>
        <row r="208">
          <cell r="B208">
            <v>7462</v>
          </cell>
          <cell r="C208" t="str">
            <v>Laurea DM270</v>
          </cell>
          <cell r="D208" t="str">
            <v>SI</v>
          </cell>
          <cell r="E208" t="str">
            <v>ASSISTENZA SANITARIA (D.M. 270/04)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25.181818181818183</v>
          </cell>
          <cell r="L208">
            <v>0</v>
          </cell>
          <cell r="M208">
            <v>0</v>
          </cell>
          <cell r="N208">
            <v>83.33333333333334</v>
          </cell>
          <cell r="O208">
            <v>16.666666666666664</v>
          </cell>
          <cell r="P208">
            <v>34.125</v>
          </cell>
          <cell r="Q208">
            <v>0</v>
          </cell>
          <cell r="R208">
            <v>33.33333333333333</v>
          </cell>
          <cell r="S208">
            <v>0</v>
          </cell>
          <cell r="T208">
            <v>66.66666666666666</v>
          </cell>
          <cell r="U208">
            <v>22.35</v>
          </cell>
          <cell r="V208">
            <v>20</v>
          </cell>
          <cell r="W208">
            <v>25</v>
          </cell>
          <cell r="X208">
            <v>50</v>
          </cell>
          <cell r="Y208">
            <v>5</v>
          </cell>
        </row>
        <row r="209">
          <cell r="B209">
            <v>7463</v>
          </cell>
          <cell r="C209" t="str">
            <v>Laurea DM270</v>
          </cell>
          <cell r="D209" t="str">
            <v>SI</v>
          </cell>
          <cell r="E209" t="str">
            <v>DIETISTICA (D.M. 270/04)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39.5</v>
          </cell>
          <cell r="L209">
            <v>14.285714285714285</v>
          </cell>
          <cell r="M209">
            <v>0</v>
          </cell>
          <cell r="N209">
            <v>14.285714285714285</v>
          </cell>
          <cell r="O209">
            <v>71.42857142857143</v>
          </cell>
          <cell r="P209">
            <v>34.25</v>
          </cell>
          <cell r="Q209">
            <v>0</v>
          </cell>
          <cell r="R209">
            <v>11.11111111111111</v>
          </cell>
          <cell r="S209">
            <v>66.66666666666666</v>
          </cell>
          <cell r="T209">
            <v>22.22222222222222</v>
          </cell>
          <cell r="U209">
            <v>31.4</v>
          </cell>
          <cell r="V209">
            <v>30</v>
          </cell>
          <cell r="W209">
            <v>0</v>
          </cell>
          <cell r="X209">
            <v>20</v>
          </cell>
          <cell r="Y209">
            <v>50</v>
          </cell>
        </row>
        <row r="210">
          <cell r="B210">
            <v>7464</v>
          </cell>
          <cell r="C210" t="str">
            <v>Laurea DM270</v>
          </cell>
          <cell r="D210" t="str">
            <v>SI</v>
          </cell>
          <cell r="E210" t="str">
            <v>EDUCAZIONE PROFESSIONALE (D.M. 270/04)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16.666666666666668</v>
          </cell>
          <cell r="L210">
            <v>55.00000000000001</v>
          </cell>
          <cell r="M210">
            <v>15</v>
          </cell>
          <cell r="N210">
            <v>15</v>
          </cell>
          <cell r="O210">
            <v>15</v>
          </cell>
          <cell r="P210">
            <v>50.483870967741936</v>
          </cell>
          <cell r="Q210">
            <v>0</v>
          </cell>
          <cell r="R210">
            <v>0</v>
          </cell>
          <cell r="S210">
            <v>9.67741935483871</v>
          </cell>
          <cell r="T210">
            <v>90.32258064516128</v>
          </cell>
          <cell r="U210">
            <v>36.5609756097561</v>
          </cell>
          <cell r="V210">
            <v>26.82926829268293</v>
          </cell>
          <cell r="W210">
            <v>0</v>
          </cell>
          <cell r="X210">
            <v>7.317073170731707</v>
          </cell>
          <cell r="Y210">
            <v>65.85365853658537</v>
          </cell>
        </row>
        <row r="211">
          <cell r="B211">
            <v>7465</v>
          </cell>
          <cell r="C211" t="str">
            <v>Laurea DM270</v>
          </cell>
          <cell r="D211" t="str">
            <v>SI</v>
          </cell>
          <cell r="E211" t="str">
            <v>FISIOTERAPIA (D.M. 270/04)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45.84090909090909</v>
          </cell>
          <cell r="L211">
            <v>1.3333333333333335</v>
          </cell>
          <cell r="M211">
            <v>2.666666666666667</v>
          </cell>
          <cell r="N211">
            <v>20</v>
          </cell>
          <cell r="O211">
            <v>76</v>
          </cell>
          <cell r="P211">
            <v>43.872549019607845</v>
          </cell>
          <cell r="Q211">
            <v>2.1505376344086025</v>
          </cell>
          <cell r="R211">
            <v>1.0752688172043012</v>
          </cell>
          <cell r="S211">
            <v>13.978494623655912</v>
          </cell>
          <cell r="T211">
            <v>82.79569892473118</v>
          </cell>
          <cell r="U211">
            <v>31.901234567901234</v>
          </cell>
          <cell r="V211">
            <v>16.049382716049383</v>
          </cell>
          <cell r="W211">
            <v>9.876543209876543</v>
          </cell>
          <cell r="X211">
            <v>29.629629629629626</v>
          </cell>
          <cell r="Y211">
            <v>44.44444444444444</v>
          </cell>
        </row>
        <row r="212">
          <cell r="B212">
            <v>7466</v>
          </cell>
          <cell r="C212" t="str">
            <v>Laurea DM270</v>
          </cell>
          <cell r="D212" t="str">
            <v>SI</v>
          </cell>
          <cell r="E212" t="str">
            <v>IGIENE DENTALE (D.M. 270/04)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29.285714285714285</v>
          </cell>
          <cell r="Q212">
            <v>0</v>
          </cell>
          <cell r="R212">
            <v>0</v>
          </cell>
          <cell r="S212">
            <v>91.66666666666666</v>
          </cell>
          <cell r="T212">
            <v>8.333333333333332</v>
          </cell>
          <cell r="U212">
            <v>7.769230769230769</v>
          </cell>
          <cell r="V212">
            <v>61.53846153846154</v>
          </cell>
          <cell r="W212">
            <v>23.076923076923077</v>
          </cell>
          <cell r="X212">
            <v>15.384615384615385</v>
          </cell>
          <cell r="Y212">
            <v>0</v>
          </cell>
        </row>
        <row r="213">
          <cell r="B213">
            <v>7467</v>
          </cell>
          <cell r="C213" t="str">
            <v>Laurea DM270</v>
          </cell>
          <cell r="D213" t="str">
            <v>SI</v>
          </cell>
          <cell r="E213" t="str">
            <v>INFERMIERISTICA (D.M. 270/04)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31.798342541436465</v>
          </cell>
          <cell r="L213">
            <v>6.422018348623854</v>
          </cell>
          <cell r="M213">
            <v>15.902140672782874</v>
          </cell>
          <cell r="N213">
            <v>45.25993883792049</v>
          </cell>
          <cell r="O213">
            <v>32.415902140672785</v>
          </cell>
          <cell r="P213">
            <v>38.414414414414416</v>
          </cell>
          <cell r="Q213">
            <v>1.0101010101010102</v>
          </cell>
          <cell r="R213">
            <v>4.040404040404041</v>
          </cell>
          <cell r="S213">
            <v>44.78114478114478</v>
          </cell>
          <cell r="T213">
            <v>50.16835016835017</v>
          </cell>
          <cell r="U213">
            <v>33.02260638297872</v>
          </cell>
          <cell r="V213">
            <v>17.287234042553195</v>
          </cell>
          <cell r="W213">
            <v>5.851063829787234</v>
          </cell>
          <cell r="X213">
            <v>36.43617021276596</v>
          </cell>
          <cell r="Y213">
            <v>40.42553191489361</v>
          </cell>
        </row>
        <row r="214">
          <cell r="B214">
            <v>7468</v>
          </cell>
          <cell r="C214" t="str">
            <v>Laurea DM270</v>
          </cell>
          <cell r="D214" t="str">
            <v>SI</v>
          </cell>
          <cell r="E214" t="str">
            <v>LOGOPEDIA (D.M.270/04)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50</v>
          </cell>
          <cell r="L214">
            <v>0</v>
          </cell>
          <cell r="M214">
            <v>0</v>
          </cell>
          <cell r="N214">
            <v>0</v>
          </cell>
          <cell r="O214">
            <v>100</v>
          </cell>
          <cell r="P214">
            <v>44.666666666666664</v>
          </cell>
          <cell r="Q214">
            <v>0</v>
          </cell>
          <cell r="R214">
            <v>0</v>
          </cell>
          <cell r="S214">
            <v>0</v>
          </cell>
          <cell r="T214">
            <v>100</v>
          </cell>
          <cell r="U214">
            <v>35.45454545454545</v>
          </cell>
          <cell r="V214">
            <v>9.090909090909092</v>
          </cell>
          <cell r="W214">
            <v>0</v>
          </cell>
          <cell r="X214">
            <v>54.54545454545454</v>
          </cell>
          <cell r="Y214">
            <v>36.36363636363637</v>
          </cell>
        </row>
        <row r="215">
          <cell r="B215">
            <v>7469</v>
          </cell>
          <cell r="C215" t="str">
            <v>Laurea DM270</v>
          </cell>
          <cell r="D215" t="str">
            <v>SI</v>
          </cell>
          <cell r="E215" t="str">
            <v>ORTOTTICA ED ASSISTENZA OFTALMOLOGICA (D.M.270/04)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35.57142857142857</v>
          </cell>
          <cell r="L215">
            <v>0</v>
          </cell>
          <cell r="M215">
            <v>0</v>
          </cell>
          <cell r="N215">
            <v>40</v>
          </cell>
          <cell r="O215">
            <v>60</v>
          </cell>
          <cell r="P215">
            <v>46.285714285714285</v>
          </cell>
          <cell r="Q215">
            <v>0</v>
          </cell>
          <cell r="R215">
            <v>0</v>
          </cell>
          <cell r="S215">
            <v>16.666666666666664</v>
          </cell>
          <cell r="T215">
            <v>83.33333333333334</v>
          </cell>
          <cell r="U215">
            <v>37.125</v>
          </cell>
          <cell r="V215">
            <v>12.5</v>
          </cell>
          <cell r="W215">
            <v>12.5</v>
          </cell>
          <cell r="X215">
            <v>0</v>
          </cell>
          <cell r="Y215">
            <v>75</v>
          </cell>
        </row>
        <row r="216">
          <cell r="B216">
            <v>7470</v>
          </cell>
          <cell r="C216" t="str">
            <v>Laurea DM270</v>
          </cell>
          <cell r="D216" t="str">
            <v>SI</v>
          </cell>
          <cell r="E216" t="str">
            <v>OSTETRICIA (D.M.270/04)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38.57692307692308</v>
          </cell>
          <cell r="L216">
            <v>0</v>
          </cell>
          <cell r="M216">
            <v>4.545454545454546</v>
          </cell>
          <cell r="N216">
            <v>22.727272727272727</v>
          </cell>
          <cell r="O216">
            <v>72.72727272727273</v>
          </cell>
          <cell r="P216">
            <v>31</v>
          </cell>
          <cell r="Q216">
            <v>0</v>
          </cell>
          <cell r="R216">
            <v>0</v>
          </cell>
          <cell r="S216">
            <v>36.36363636363637</v>
          </cell>
          <cell r="T216">
            <v>63.63636363636363</v>
          </cell>
          <cell r="U216">
            <v>20.5</v>
          </cell>
          <cell r="V216">
            <v>40</v>
          </cell>
          <cell r="W216">
            <v>0</v>
          </cell>
          <cell r="X216">
            <v>50</v>
          </cell>
          <cell r="Y216">
            <v>10</v>
          </cell>
        </row>
        <row r="217">
          <cell r="B217">
            <v>7597</v>
          </cell>
          <cell r="C217" t="str">
            <v>Laurea DM270</v>
          </cell>
          <cell r="D217" t="str">
            <v>SI</v>
          </cell>
          <cell r="E217" t="str">
            <v>SCIENZE DELLE ATTIVITA' MOTORIE E SPORTIVE (D.M.270/04)</v>
          </cell>
          <cell r="F217">
            <v>40.55434782608695</v>
          </cell>
          <cell r="G217">
            <v>3.0303030303030303</v>
          </cell>
          <cell r="H217">
            <v>3.0303030303030303</v>
          </cell>
          <cell r="I217">
            <v>27.27272727272727</v>
          </cell>
          <cell r="J217">
            <v>66.66666666666666</v>
          </cell>
          <cell r="K217">
            <v>25.966666666666665</v>
          </cell>
          <cell r="L217">
            <v>10.81081081081081</v>
          </cell>
          <cell r="M217">
            <v>13.513513513513514</v>
          </cell>
          <cell r="N217">
            <v>72.97297297297297</v>
          </cell>
          <cell r="O217">
            <v>2.7027027027027026</v>
          </cell>
          <cell r="P217">
            <v>41.4125</v>
          </cell>
          <cell r="Q217">
            <v>5.633802816901409</v>
          </cell>
          <cell r="R217">
            <v>2.8169014084507045</v>
          </cell>
          <cell r="S217">
            <v>25.352112676056336</v>
          </cell>
          <cell r="T217">
            <v>66.19718309859155</v>
          </cell>
          <cell r="U217">
            <v>32.357142857142854</v>
          </cell>
          <cell r="V217">
            <v>14.285714285714285</v>
          </cell>
          <cell r="W217">
            <v>1.2987012987012987</v>
          </cell>
          <cell r="X217">
            <v>46.75324675324675</v>
          </cell>
          <cell r="Y217">
            <v>37.66233766233766</v>
          </cell>
        </row>
        <row r="218">
          <cell r="B218">
            <v>7471</v>
          </cell>
          <cell r="C218" t="str">
            <v>Laurea DM270</v>
          </cell>
          <cell r="D218" t="str">
            <v>SI</v>
          </cell>
          <cell r="E218" t="str">
            <v>TECNICHE AUDIOMETRICHE (D.M.270/04)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34</v>
          </cell>
          <cell r="L218">
            <v>0</v>
          </cell>
          <cell r="M218">
            <v>0</v>
          </cell>
          <cell r="N218">
            <v>20</v>
          </cell>
          <cell r="O218">
            <v>80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30.666666666666668</v>
          </cell>
          <cell r="V218">
            <v>11.11111111111111</v>
          </cell>
          <cell r="W218">
            <v>0</v>
          </cell>
          <cell r="X218">
            <v>66.66666666666666</v>
          </cell>
          <cell r="Y218">
            <v>22.22222222222222</v>
          </cell>
        </row>
        <row r="219">
          <cell r="B219">
            <v>7472</v>
          </cell>
          <cell r="C219" t="str">
            <v>Laurea DM270</v>
          </cell>
          <cell r="D219" t="str">
            <v>SI</v>
          </cell>
          <cell r="E219" t="str">
            <v>TECNICHE AUDIOPROTESICHE  (D.M.270/04)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41.93333333333333</v>
          </cell>
          <cell r="L219">
            <v>7.142857142857142</v>
          </cell>
          <cell r="M219">
            <v>7.142857142857142</v>
          </cell>
          <cell r="N219">
            <v>21.428571428571427</v>
          </cell>
          <cell r="O219">
            <v>64.28571428571429</v>
          </cell>
          <cell r="P219">
            <v>42.3</v>
          </cell>
          <cell r="Q219">
            <v>0</v>
          </cell>
          <cell r="R219">
            <v>0</v>
          </cell>
          <cell r="S219">
            <v>26.31578947368421</v>
          </cell>
          <cell r="T219">
            <v>73.68421052631578</v>
          </cell>
          <cell r="U219">
            <v>29.3</v>
          </cell>
          <cell r="V219">
            <v>20</v>
          </cell>
          <cell r="W219">
            <v>10</v>
          </cell>
          <cell r="X219">
            <v>35</v>
          </cell>
          <cell r="Y219">
            <v>35</v>
          </cell>
        </row>
        <row r="220">
          <cell r="B220">
            <v>7473</v>
          </cell>
          <cell r="C220" t="str">
            <v>Laurea DM270</v>
          </cell>
          <cell r="D220" t="str">
            <v>SI</v>
          </cell>
          <cell r="E220" t="str">
            <v>TECNICHE DELLA PREV.NELL'AMBIENTE E NEI LUOGHI DI LAVORO (D.M.270/04)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29.44</v>
          </cell>
          <cell r="L220">
            <v>0</v>
          </cell>
          <cell r="M220">
            <v>42.857142857142854</v>
          </cell>
          <cell r="N220">
            <v>19.047619047619047</v>
          </cell>
          <cell r="O220">
            <v>38.095238095238095</v>
          </cell>
          <cell r="P220">
            <v>48.193548387096776</v>
          </cell>
          <cell r="Q220">
            <v>3.8461538461538463</v>
          </cell>
          <cell r="R220">
            <v>0</v>
          </cell>
          <cell r="S220">
            <v>7.6923076923076925</v>
          </cell>
          <cell r="T220">
            <v>88.46153846153845</v>
          </cell>
          <cell r="U220">
            <v>32.486486486486484</v>
          </cell>
          <cell r="V220">
            <v>29.72972972972973</v>
          </cell>
          <cell r="W220">
            <v>5.405405405405405</v>
          </cell>
          <cell r="X220">
            <v>8.108108108108109</v>
          </cell>
          <cell r="Y220">
            <v>56.75675675675676</v>
          </cell>
        </row>
        <row r="221">
          <cell r="B221">
            <v>7474</v>
          </cell>
          <cell r="C221" t="str">
            <v>Laurea DM270</v>
          </cell>
          <cell r="D221" t="str">
            <v>SI</v>
          </cell>
          <cell r="E221" t="str">
            <v>TECNICHE DELLA RIABILITAZIONE PSICHIATRICA (D.M.270/04)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28.416666666666668</v>
          </cell>
          <cell r="L221">
            <v>25</v>
          </cell>
          <cell r="M221">
            <v>25</v>
          </cell>
          <cell r="N221">
            <v>25</v>
          </cell>
          <cell r="O221">
            <v>25</v>
          </cell>
          <cell r="P221">
            <v>35</v>
          </cell>
          <cell r="Q221">
            <v>0</v>
          </cell>
          <cell r="R221">
            <v>0</v>
          </cell>
          <cell r="S221">
            <v>46.15384615384615</v>
          </cell>
          <cell r="T221">
            <v>53.84615384615385</v>
          </cell>
          <cell r="U221">
            <v>29.88235294117647</v>
          </cell>
          <cell r="V221">
            <v>41.17647058823529</v>
          </cell>
          <cell r="W221">
            <v>0</v>
          </cell>
          <cell r="X221">
            <v>5.88235294117647</v>
          </cell>
          <cell r="Y221">
            <v>52.94117647058824</v>
          </cell>
        </row>
        <row r="222">
          <cell r="B222">
            <v>7475</v>
          </cell>
          <cell r="C222" t="str">
            <v>Laurea DM270</v>
          </cell>
          <cell r="D222" t="str">
            <v>SI</v>
          </cell>
          <cell r="E222" t="str">
            <v>TECNICHE DI FISIOPATOLOGIA CARDIOCIRCOLATORIA E PERFUSIONE CARDIOVASCOLARE (D.M. 270/04)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12.571428571428571</v>
          </cell>
          <cell r="V222">
            <v>71.42857142857143</v>
          </cell>
          <cell r="W222">
            <v>14.285714285714285</v>
          </cell>
          <cell r="X222">
            <v>0</v>
          </cell>
          <cell r="Y222">
            <v>14.285714285714285</v>
          </cell>
        </row>
        <row r="223">
          <cell r="B223">
            <v>7476</v>
          </cell>
          <cell r="C223" t="str">
            <v>Laurea DM270</v>
          </cell>
          <cell r="D223" t="str">
            <v>SI</v>
          </cell>
          <cell r="E223" t="str">
            <v>TECNICHE DI LABORATORIO BIOMEDICO (D.M.270/04)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37.578947368421055</v>
          </cell>
          <cell r="L223">
            <v>0</v>
          </cell>
          <cell r="M223">
            <v>11.76470588235294</v>
          </cell>
          <cell r="N223">
            <v>35.294117647058826</v>
          </cell>
          <cell r="O223">
            <v>52.94117647058824</v>
          </cell>
          <cell r="P223">
            <v>32.8421052631579</v>
          </cell>
          <cell r="Q223">
            <v>6.666666666666667</v>
          </cell>
          <cell r="R223">
            <v>6.666666666666667</v>
          </cell>
          <cell r="S223">
            <v>46.666666666666664</v>
          </cell>
          <cell r="T223">
            <v>40</v>
          </cell>
          <cell r="U223">
            <v>32.46153846153846</v>
          </cell>
          <cell r="V223">
            <v>15.384615384615385</v>
          </cell>
          <cell r="W223">
            <v>15.384615384615385</v>
          </cell>
          <cell r="X223">
            <v>23.076923076923077</v>
          </cell>
          <cell r="Y223">
            <v>46.15384615384615</v>
          </cell>
        </row>
        <row r="224">
          <cell r="B224">
            <v>7477</v>
          </cell>
          <cell r="C224" t="str">
            <v>Laurea DM270</v>
          </cell>
          <cell r="D224" t="str">
            <v>SI</v>
          </cell>
          <cell r="E224" t="str">
            <v>TECNICHE DI NEUROFISIOPATOLOGIA (D.M.270/04)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50.142857142857146</v>
          </cell>
          <cell r="L224">
            <v>0</v>
          </cell>
          <cell r="M224">
            <v>0</v>
          </cell>
          <cell r="N224">
            <v>16.666666666666664</v>
          </cell>
          <cell r="O224">
            <v>83.33333333333334</v>
          </cell>
          <cell r="P224">
            <v>41.9</v>
          </cell>
          <cell r="Q224">
            <v>0</v>
          </cell>
          <cell r="R224">
            <v>0</v>
          </cell>
          <cell r="S224">
            <v>16.666666666666664</v>
          </cell>
          <cell r="T224">
            <v>83.33333333333334</v>
          </cell>
          <cell r="U224">
            <v>27.8</v>
          </cell>
          <cell r="V224">
            <v>20</v>
          </cell>
          <cell r="W224">
            <v>30</v>
          </cell>
          <cell r="X224">
            <v>10</v>
          </cell>
          <cell r="Y224">
            <v>40</v>
          </cell>
        </row>
        <row r="225">
          <cell r="B225">
            <v>7478</v>
          </cell>
          <cell r="C225" t="str">
            <v>Laurea DM270</v>
          </cell>
          <cell r="D225" t="str">
            <v>SI</v>
          </cell>
          <cell r="E225" t="str">
            <v>TECNICHE DI RADIOLOGIA MEDICA, PER IMMAGINI E RADIOTERAPIA (D.M. 270/04)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25.333333333333332</v>
          </cell>
          <cell r="V225">
            <v>33.33333333333333</v>
          </cell>
          <cell r="W225">
            <v>0</v>
          </cell>
          <cell r="X225">
            <v>33.33333333333333</v>
          </cell>
          <cell r="Y225">
            <v>33.33333333333333</v>
          </cell>
        </row>
        <row r="226">
          <cell r="B226">
            <v>1111</v>
          </cell>
          <cell r="C226" t="str">
            <v>Laurea DM509</v>
          </cell>
          <cell r="D226" t="str">
            <v>NO</v>
          </cell>
          <cell r="E226" t="str">
            <v>ASSISTENZA SANITARIA</v>
          </cell>
          <cell r="F226">
            <v>41.65</v>
          </cell>
          <cell r="G226">
            <v>0</v>
          </cell>
          <cell r="H226">
            <v>16.666666666666664</v>
          </cell>
          <cell r="I226">
            <v>22.22222222222222</v>
          </cell>
          <cell r="J226">
            <v>61.111111111111114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1026</v>
          </cell>
          <cell r="C227" t="str">
            <v>Laurea DM509</v>
          </cell>
          <cell r="D227" t="str">
            <v>NO</v>
          </cell>
          <cell r="E227" t="str">
            <v>DIETISTICA</v>
          </cell>
          <cell r="F227">
            <v>15.176470588235293</v>
          </cell>
          <cell r="G227">
            <v>14.285714285714285</v>
          </cell>
          <cell r="H227">
            <v>71.42857142857143</v>
          </cell>
          <cell r="I227">
            <v>14.285714285714285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1112</v>
          </cell>
          <cell r="C228" t="str">
            <v>Laurea DM509</v>
          </cell>
          <cell r="D228" t="str">
            <v>NO</v>
          </cell>
          <cell r="E228" t="str">
            <v>EDUCAZIONE PROFESSIONALE</v>
          </cell>
          <cell r="F228">
            <v>33.96052631578947</v>
          </cell>
          <cell r="G228">
            <v>3.7037037037037033</v>
          </cell>
          <cell r="H228">
            <v>11.11111111111111</v>
          </cell>
          <cell r="I228">
            <v>55.55555555555556</v>
          </cell>
          <cell r="J228">
            <v>29.629629629629626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1027</v>
          </cell>
          <cell r="C229" t="str">
            <v>Laurea DM509</v>
          </cell>
          <cell r="D229" t="str">
            <v>NO</v>
          </cell>
          <cell r="E229" t="str">
            <v>FISIOTERAPIA</v>
          </cell>
          <cell r="F229">
            <v>45.333333333333336</v>
          </cell>
          <cell r="G229">
            <v>2.9702970297029703</v>
          </cell>
          <cell r="H229">
            <v>0</v>
          </cell>
          <cell r="I229">
            <v>15.841584158415841</v>
          </cell>
          <cell r="J229">
            <v>81.1881188118812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1028</v>
          </cell>
          <cell r="C230" t="str">
            <v>Laurea DM509</v>
          </cell>
          <cell r="D230" t="str">
            <v>NO</v>
          </cell>
          <cell r="E230" t="str">
            <v>IGIENE DENTALE</v>
          </cell>
          <cell r="F230">
            <v>30.130434782608695</v>
          </cell>
          <cell r="G230">
            <v>0</v>
          </cell>
          <cell r="H230">
            <v>0</v>
          </cell>
          <cell r="I230">
            <v>90.9090909090909</v>
          </cell>
          <cell r="J230">
            <v>9.090909090909092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1029</v>
          </cell>
          <cell r="C231" t="str">
            <v>Laurea DM509</v>
          </cell>
          <cell r="D231" t="str">
            <v>NO</v>
          </cell>
          <cell r="E231" t="str">
            <v>INFERMIERISTICA</v>
          </cell>
          <cell r="F231">
            <v>39.80053191489362</v>
          </cell>
          <cell r="G231">
            <v>2.7131782945736433</v>
          </cell>
          <cell r="H231">
            <v>10.077519379844961</v>
          </cell>
          <cell r="I231">
            <v>29.26356589147287</v>
          </cell>
          <cell r="J231">
            <v>57.94573643410853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1030</v>
          </cell>
          <cell r="C232" t="str">
            <v>Laurea DM509</v>
          </cell>
          <cell r="D232" t="str">
            <v>NO</v>
          </cell>
          <cell r="E232" t="str">
            <v>LOGOPEDIA</v>
          </cell>
          <cell r="F232">
            <v>43.44117647058823</v>
          </cell>
          <cell r="G232">
            <v>0</v>
          </cell>
          <cell r="H232">
            <v>6.666666666666667</v>
          </cell>
          <cell r="I232">
            <v>0</v>
          </cell>
          <cell r="J232">
            <v>93.33333333333333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1031</v>
          </cell>
          <cell r="C233" t="str">
            <v>Laurea DM509</v>
          </cell>
          <cell r="D233" t="str">
            <v>NO</v>
          </cell>
          <cell r="E233" t="str">
            <v>ORTOTTICA ED ASSISTENZA OFTALMOLOGICA</v>
          </cell>
          <cell r="F233">
            <v>42.8</v>
          </cell>
          <cell r="G233">
            <v>0</v>
          </cell>
          <cell r="H233">
            <v>0</v>
          </cell>
          <cell r="I233">
            <v>25</v>
          </cell>
          <cell r="J233">
            <v>75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1032</v>
          </cell>
          <cell r="C234" t="str">
            <v>Laurea DM509</v>
          </cell>
          <cell r="D234" t="str">
            <v>NO</v>
          </cell>
          <cell r="E234" t="str">
            <v>OSTETRICIA</v>
          </cell>
          <cell r="F234">
            <v>43.38636363636363</v>
          </cell>
          <cell r="G234">
            <v>0</v>
          </cell>
          <cell r="H234">
            <v>0</v>
          </cell>
          <cell r="I234">
            <v>45.45454545454545</v>
          </cell>
          <cell r="J234">
            <v>54.54545454545454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1033</v>
          </cell>
          <cell r="C235" t="str">
            <v>Laurea DM509</v>
          </cell>
          <cell r="D235" t="str">
            <v>NO</v>
          </cell>
          <cell r="E235" t="str">
            <v>TECNICHE AUDIOMETRICHE</v>
          </cell>
          <cell r="F235">
            <v>26.944444444444443</v>
          </cell>
          <cell r="G235">
            <v>6.666666666666667</v>
          </cell>
          <cell r="H235">
            <v>6.666666666666667</v>
          </cell>
          <cell r="I235">
            <v>73.33333333333333</v>
          </cell>
          <cell r="J235">
            <v>13.333333333333334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1034</v>
          </cell>
          <cell r="C236" t="str">
            <v>Laurea DM509</v>
          </cell>
          <cell r="D236" t="str">
            <v>NO</v>
          </cell>
          <cell r="E236" t="str">
            <v>TECNICHE AUDIOPROTESICHE</v>
          </cell>
          <cell r="F236">
            <v>32.8</v>
          </cell>
          <cell r="G236">
            <v>5.263157894736842</v>
          </cell>
          <cell r="H236">
            <v>5.263157894736842</v>
          </cell>
          <cell r="I236">
            <v>68.42105263157895</v>
          </cell>
          <cell r="J236">
            <v>21.052631578947366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1093</v>
          </cell>
          <cell r="C237" t="str">
            <v>Laurea DM509</v>
          </cell>
          <cell r="D237" t="str">
            <v>NO</v>
          </cell>
          <cell r="E237" t="str">
            <v>TECNICHE DELLA PREV.NELL'AMBIENTE E NEI LUOGHI DI LAVORO</v>
          </cell>
          <cell r="F237">
            <v>43.66129032258065</v>
          </cell>
          <cell r="G237">
            <v>1.8181818181818181</v>
          </cell>
          <cell r="H237">
            <v>5.454545454545454</v>
          </cell>
          <cell r="I237">
            <v>20</v>
          </cell>
          <cell r="J237">
            <v>72.72727272727273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1095</v>
          </cell>
          <cell r="C238" t="str">
            <v>Laurea DM509</v>
          </cell>
          <cell r="D238" t="str">
            <v>NO</v>
          </cell>
          <cell r="E238" t="str">
            <v>TECNICHE DELLA RIABILITAZIONE PSICHIATRICA</v>
          </cell>
          <cell r="F238">
            <v>43.48717948717949</v>
          </cell>
          <cell r="G238">
            <v>5.405405405405405</v>
          </cell>
          <cell r="H238">
            <v>5.405405405405405</v>
          </cell>
          <cell r="I238">
            <v>10.81081081081081</v>
          </cell>
          <cell r="J238">
            <v>78.37837837837837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1113</v>
          </cell>
          <cell r="C239" t="str">
            <v>Laurea DM509</v>
          </cell>
          <cell r="D239" t="str">
            <v>NO</v>
          </cell>
          <cell r="E239" t="str">
            <v>TECNICHE DI FISIOPATOL.CARDIOCIRCOL.E PERFUSIONE CARDIOVASCOLARE</v>
          </cell>
          <cell r="F239">
            <v>26.466666666666665</v>
          </cell>
          <cell r="G239">
            <v>33.33333333333333</v>
          </cell>
          <cell r="H239">
            <v>0</v>
          </cell>
          <cell r="I239">
            <v>41.66666666666667</v>
          </cell>
          <cell r="J239">
            <v>25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1035</v>
          </cell>
          <cell r="C240" t="str">
            <v>Laurea DM509</v>
          </cell>
          <cell r="D240" t="str">
            <v>NO</v>
          </cell>
          <cell r="E240" t="str">
            <v>TECNICHE DI LABORATORIO BIOMEDICO</v>
          </cell>
          <cell r="F240">
            <v>33.958333333333336</v>
          </cell>
          <cell r="G240">
            <v>0</v>
          </cell>
          <cell r="H240">
            <v>11.11111111111111</v>
          </cell>
          <cell r="I240">
            <v>55.55555555555556</v>
          </cell>
          <cell r="J240">
            <v>33.33333333333333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1114</v>
          </cell>
          <cell r="C241" t="str">
            <v>Laurea DM509</v>
          </cell>
          <cell r="D241" t="str">
            <v>NO</v>
          </cell>
          <cell r="E241" t="str">
            <v>TECNICHE DI NEUROFISIOPATOLOGIA</v>
          </cell>
          <cell r="F241">
            <v>48.4</v>
          </cell>
          <cell r="G241">
            <v>0</v>
          </cell>
          <cell r="H241">
            <v>11.11111111111111</v>
          </cell>
          <cell r="I241">
            <v>0</v>
          </cell>
          <cell r="J241">
            <v>88.88888888888889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1115</v>
          </cell>
          <cell r="C242" t="str">
            <v>Laurea DM509</v>
          </cell>
          <cell r="D242" t="str">
            <v>NO</v>
          </cell>
          <cell r="E242" t="str">
            <v>TECNICHE DI RADIOLOGIA MEDICA,PER IMMAGINI E RADIOTERAPIA</v>
          </cell>
          <cell r="F242">
            <v>43.714285714285715</v>
          </cell>
          <cell r="G242">
            <v>0</v>
          </cell>
          <cell r="H242">
            <v>0</v>
          </cell>
          <cell r="I242">
            <v>12.5</v>
          </cell>
          <cell r="J242">
            <v>87.5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8466</v>
          </cell>
          <cell r="C243" t="str">
            <v>Laurea magistrale ciclo unico 6 anni DM270</v>
          </cell>
          <cell r="D243" t="str">
            <v>SI</v>
          </cell>
          <cell r="E243" t="str">
            <v>MEDICINA E CHIRURGIA - BARI ENGLISH MEDICAL CURRICULUM (D.M.270/04)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34.785714285714285</v>
          </cell>
          <cell r="Q243">
            <v>0</v>
          </cell>
          <cell r="R243">
            <v>0</v>
          </cell>
          <cell r="S243">
            <v>95.83333333333334</v>
          </cell>
          <cell r="T243">
            <v>4.166666666666666</v>
          </cell>
          <cell r="U243">
            <v>20.392857142857142</v>
          </cell>
          <cell r="V243">
            <v>28.57142857142857</v>
          </cell>
          <cell r="W243">
            <v>21.428571428571427</v>
          </cell>
          <cell r="X243">
            <v>50</v>
          </cell>
          <cell r="Y243">
            <v>0</v>
          </cell>
        </row>
        <row r="244">
          <cell r="B244">
            <v>8462</v>
          </cell>
          <cell r="C244" t="str">
            <v>Laurea magistrale ciclo unico 6 anni DM270</v>
          </cell>
          <cell r="D244" t="str">
            <v>SI</v>
          </cell>
          <cell r="E244" t="str">
            <v>MEDICINA E CHIRURGIA (D.M.270/04)</v>
          </cell>
          <cell r="F244">
            <v>36.652317880794705</v>
          </cell>
          <cell r="G244">
            <v>0.35211267605633806</v>
          </cell>
          <cell r="H244">
            <v>5.633802816901409</v>
          </cell>
          <cell r="I244">
            <v>64.7887323943662</v>
          </cell>
          <cell r="J244">
            <v>29.225352112676056</v>
          </cell>
          <cell r="K244">
            <v>36.526119402985074</v>
          </cell>
          <cell r="L244">
            <v>1.937984496124031</v>
          </cell>
          <cell r="M244">
            <v>4.651162790697675</v>
          </cell>
          <cell r="N244">
            <v>87.20930232558139</v>
          </cell>
          <cell r="O244">
            <v>6.2015503875969</v>
          </cell>
          <cell r="P244">
            <v>35.35114503816794</v>
          </cell>
          <cell r="Q244">
            <v>0.8163265306122449</v>
          </cell>
          <cell r="R244">
            <v>5.3061224489795915</v>
          </cell>
          <cell r="S244">
            <v>87.75510204081633</v>
          </cell>
          <cell r="T244">
            <v>6.122448979591836</v>
          </cell>
          <cell r="U244">
            <v>34.30241935483871</v>
          </cell>
          <cell r="V244">
            <v>3.6290322580645165</v>
          </cell>
          <cell r="W244">
            <v>8.064516129032258</v>
          </cell>
          <cell r="X244">
            <v>83.46774193548387</v>
          </cell>
          <cell r="Y244">
            <v>4.838709677419355</v>
          </cell>
        </row>
        <row r="245">
          <cell r="B245">
            <v>8463</v>
          </cell>
          <cell r="C245" t="str">
            <v>Laurea magistrale ciclo unico 6 anni DM270</v>
          </cell>
          <cell r="D245" t="str">
            <v>SI</v>
          </cell>
          <cell r="E245" t="str">
            <v>ODONTOIATRIA E PROTESI DENTARIA (D.M.270/04)</v>
          </cell>
          <cell r="F245">
            <v>38.714285714285715</v>
          </cell>
          <cell r="G245">
            <v>11.11111111111111</v>
          </cell>
          <cell r="H245">
            <v>11.11111111111111</v>
          </cell>
          <cell r="I245">
            <v>16.666666666666664</v>
          </cell>
          <cell r="J245">
            <v>61.111111111111114</v>
          </cell>
          <cell r="K245">
            <v>33.92307692307692</v>
          </cell>
          <cell r="L245">
            <v>17.24137931034483</v>
          </cell>
          <cell r="M245">
            <v>13.793103448275861</v>
          </cell>
          <cell r="N245">
            <v>41.37931034482759</v>
          </cell>
          <cell r="O245">
            <v>27.586206896551722</v>
          </cell>
          <cell r="P245">
            <v>38.43478260869565</v>
          </cell>
          <cell r="Q245">
            <v>0</v>
          </cell>
          <cell r="R245">
            <v>11.11111111111111</v>
          </cell>
          <cell r="S245">
            <v>38.88888888888889</v>
          </cell>
          <cell r="T245">
            <v>50</v>
          </cell>
          <cell r="U245">
            <v>39.375</v>
          </cell>
          <cell r="V245">
            <v>0</v>
          </cell>
          <cell r="W245">
            <v>6.25</v>
          </cell>
          <cell r="X245">
            <v>56.25</v>
          </cell>
          <cell r="Y245">
            <v>37.5</v>
          </cell>
        </row>
        <row r="246">
          <cell r="B246">
            <v>8465</v>
          </cell>
          <cell r="C246" t="str">
            <v>Laurea magistrale DM270</v>
          </cell>
          <cell r="D246" t="str">
            <v>SI</v>
          </cell>
          <cell r="E246" t="str">
            <v>SCIENZE DELLE PROFESSIONI SANITARIE DELLA PREVENZIONE (D.M. 270/04)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45.42857142857143</v>
          </cell>
          <cell r="Q246">
            <v>0</v>
          </cell>
          <cell r="R246">
            <v>0</v>
          </cell>
          <cell r="S246">
            <v>50</v>
          </cell>
          <cell r="T246">
            <v>50</v>
          </cell>
          <cell r="U246">
            <v>48.73684210526316</v>
          </cell>
          <cell r="V246">
            <v>5.263157894736842</v>
          </cell>
          <cell r="W246">
            <v>0</v>
          </cell>
          <cell r="X246">
            <v>10.526315789473683</v>
          </cell>
          <cell r="Y246">
            <v>84.21052631578947</v>
          </cell>
        </row>
        <row r="247">
          <cell r="B247">
            <v>8464</v>
          </cell>
          <cell r="C247" t="str">
            <v>Laurea magistrale DM270</v>
          </cell>
          <cell r="D247" t="str">
            <v>SI</v>
          </cell>
          <cell r="E247" t="str">
            <v>SCIENZE INFERMIERISTICHE ED OSTETRICHE (D.M.270/04)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48.5</v>
          </cell>
          <cell r="L247">
            <v>0</v>
          </cell>
          <cell r="M247">
            <v>0</v>
          </cell>
          <cell r="N247">
            <v>10</v>
          </cell>
          <cell r="O247">
            <v>90</v>
          </cell>
          <cell r="P247">
            <v>45.55</v>
          </cell>
          <cell r="Q247">
            <v>0</v>
          </cell>
          <cell r="R247">
            <v>0</v>
          </cell>
          <cell r="S247">
            <v>11.76470588235294</v>
          </cell>
          <cell r="T247">
            <v>88.23529411764706</v>
          </cell>
          <cell r="U247">
            <v>45.75</v>
          </cell>
          <cell r="V247">
            <v>0</v>
          </cell>
          <cell r="W247">
            <v>0</v>
          </cell>
          <cell r="X247">
            <v>30</v>
          </cell>
          <cell r="Y247">
            <v>70</v>
          </cell>
        </row>
        <row r="248">
          <cell r="B248">
            <v>7053</v>
          </cell>
          <cell r="C248" t="str">
            <v>Laurea DM270</v>
          </cell>
          <cell r="D248" t="str">
            <v>SI</v>
          </cell>
          <cell r="E248" t="str">
            <v>ECONOMIA AZIENDALE (D.M.270/04)</v>
          </cell>
          <cell r="F248">
            <v>30.64770240700219</v>
          </cell>
          <cell r="G248">
            <v>4.498269896193772</v>
          </cell>
          <cell r="H248">
            <v>30.79584775086505</v>
          </cell>
          <cell r="I248">
            <v>38.75432525951557</v>
          </cell>
          <cell r="J248">
            <v>25.951557093425603</v>
          </cell>
          <cell r="K248">
            <v>36.08187134502924</v>
          </cell>
          <cell r="L248">
            <v>4.888888888888889</v>
          </cell>
          <cell r="M248">
            <v>23.555555555555554</v>
          </cell>
          <cell r="N248">
            <v>33.33333333333333</v>
          </cell>
          <cell r="O248">
            <v>38.22222222222222</v>
          </cell>
          <cell r="P248">
            <v>36.04938271604938</v>
          </cell>
          <cell r="Q248">
            <v>3.30188679245283</v>
          </cell>
          <cell r="R248">
            <v>20.28301886792453</v>
          </cell>
          <cell r="S248">
            <v>43.39622641509434</v>
          </cell>
          <cell r="T248">
            <v>33.0188679245283</v>
          </cell>
          <cell r="U248">
            <v>29.238372093023255</v>
          </cell>
          <cell r="V248">
            <v>18.313953488372093</v>
          </cell>
          <cell r="W248">
            <v>21.22093023255814</v>
          </cell>
          <cell r="X248">
            <v>38.08139534883721</v>
          </cell>
          <cell r="Y248">
            <v>22.38372093023256</v>
          </cell>
        </row>
        <row r="249">
          <cell r="B249">
            <v>7122</v>
          </cell>
          <cell r="C249" t="str">
            <v>Laurea DM270</v>
          </cell>
          <cell r="D249" t="str">
            <v>SI</v>
          </cell>
          <cell r="E249" t="str">
            <v>ECONOMIA AZIENDALE (D.M.270/04) (BRINDISI)</v>
          </cell>
          <cell r="F249">
            <v>27.52212389380531</v>
          </cell>
          <cell r="G249">
            <v>9.25925925925926</v>
          </cell>
          <cell r="H249">
            <v>37.03703703703704</v>
          </cell>
          <cell r="I249">
            <v>31.48148148148148</v>
          </cell>
          <cell r="J249">
            <v>22.22222222222222</v>
          </cell>
          <cell r="K249">
            <v>32.57575757575758</v>
          </cell>
          <cell r="L249">
            <v>1.3333333333333335</v>
          </cell>
          <cell r="M249">
            <v>25.333333333333336</v>
          </cell>
          <cell r="N249">
            <v>38.666666666666664</v>
          </cell>
          <cell r="O249">
            <v>34.66666666666667</v>
          </cell>
          <cell r="P249">
            <v>36.61073825503356</v>
          </cell>
          <cell r="Q249">
            <v>1.0752688172043012</v>
          </cell>
          <cell r="R249">
            <v>13.978494623655912</v>
          </cell>
          <cell r="S249">
            <v>47.31182795698925</v>
          </cell>
          <cell r="T249">
            <v>37.634408602150536</v>
          </cell>
          <cell r="U249">
            <v>33.391304347826086</v>
          </cell>
          <cell r="V249">
            <v>14.492753623188406</v>
          </cell>
          <cell r="W249">
            <v>17.391304347826086</v>
          </cell>
          <cell r="X249">
            <v>28.985507246376812</v>
          </cell>
          <cell r="Y249">
            <v>39.130434782608695</v>
          </cell>
        </row>
        <row r="250">
          <cell r="B250">
            <v>7052</v>
          </cell>
          <cell r="C250" t="str">
            <v>Laurea DM270</v>
          </cell>
          <cell r="D250" t="str">
            <v>SI</v>
          </cell>
          <cell r="E250" t="str">
            <v>MARKETING E COMUNICAZIONE D'AZIENDA (D.M.270/04)</v>
          </cell>
          <cell r="F250">
            <v>34.57478005865103</v>
          </cell>
          <cell r="G250">
            <v>4.716981132075472</v>
          </cell>
          <cell r="H250">
            <v>18.867924528301888</v>
          </cell>
          <cell r="I250">
            <v>42.924528301886795</v>
          </cell>
          <cell r="J250">
            <v>33.490566037735846</v>
          </cell>
          <cell r="K250">
            <v>32.6603325415677</v>
          </cell>
          <cell r="L250">
            <v>2.880658436213992</v>
          </cell>
          <cell r="M250">
            <v>20.98765432098765</v>
          </cell>
          <cell r="N250">
            <v>43.62139917695473</v>
          </cell>
          <cell r="O250">
            <v>32.510288065843625</v>
          </cell>
          <cell r="P250">
            <v>33.175</v>
          </cell>
          <cell r="Q250">
            <v>0.42194092827004215</v>
          </cell>
          <cell r="R250">
            <v>18.143459915611814</v>
          </cell>
          <cell r="S250">
            <v>53.58649789029536</v>
          </cell>
          <cell r="T250">
            <v>27.848101265822784</v>
          </cell>
          <cell r="U250">
            <v>21.837016574585636</v>
          </cell>
          <cell r="V250">
            <v>35.635359116022094</v>
          </cell>
          <cell r="W250">
            <v>19.060773480662984</v>
          </cell>
          <cell r="X250">
            <v>27.624309392265197</v>
          </cell>
          <cell r="Y250">
            <v>17.67955801104972</v>
          </cell>
        </row>
        <row r="251">
          <cell r="B251">
            <v>1009</v>
          </cell>
          <cell r="C251" t="str">
            <v>Laurea DM509</v>
          </cell>
          <cell r="D251" t="str">
            <v>NO</v>
          </cell>
          <cell r="E251" t="str">
            <v>ECONOMIA AZIENDALE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1010</v>
          </cell>
          <cell r="C252" t="str">
            <v>Laurea DM509</v>
          </cell>
          <cell r="D252" t="str">
            <v>NO</v>
          </cell>
          <cell r="E252" t="str">
            <v>ECONOMIA AZIENDALE (BRINDISI)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1106</v>
          </cell>
          <cell r="C253" t="str">
            <v>Laurea DM509</v>
          </cell>
          <cell r="D253" t="str">
            <v>NO</v>
          </cell>
          <cell r="E253" t="str">
            <v>MARKETING E COMUNICAZIONE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8053</v>
          </cell>
          <cell r="C254" t="str">
            <v>Laurea magistrale DM270</v>
          </cell>
          <cell r="D254" t="str">
            <v>SI</v>
          </cell>
          <cell r="E254" t="str">
            <v>CONSULENZA PROFESSIONALE PER LE AZIENDE (D.M.270/04)</v>
          </cell>
          <cell r="F254">
            <v>29.985401459854014</v>
          </cell>
          <cell r="G254">
            <v>6.6115702479338845</v>
          </cell>
          <cell r="H254">
            <v>22.31404958677686</v>
          </cell>
          <cell r="I254">
            <v>55.371900826446286</v>
          </cell>
          <cell r="J254">
            <v>15.702479338842975</v>
          </cell>
          <cell r="K254">
            <v>30.796116504854368</v>
          </cell>
          <cell r="L254">
            <v>7.446808510638298</v>
          </cell>
          <cell r="M254">
            <v>20.212765957446805</v>
          </cell>
          <cell r="N254">
            <v>47.87234042553192</v>
          </cell>
          <cell r="O254">
            <v>24.46808510638298</v>
          </cell>
          <cell r="P254">
            <v>41.7962962962963</v>
          </cell>
          <cell r="Q254">
            <v>4.25531914893617</v>
          </cell>
          <cell r="R254">
            <v>9.574468085106384</v>
          </cell>
          <cell r="S254">
            <v>41.48936170212766</v>
          </cell>
          <cell r="T254">
            <v>44.680851063829785</v>
          </cell>
          <cell r="U254">
            <v>32.94690265486726</v>
          </cell>
          <cell r="V254">
            <v>17.699115044247787</v>
          </cell>
          <cell r="W254">
            <v>15.929203539823009</v>
          </cell>
          <cell r="X254">
            <v>23.893805309734514</v>
          </cell>
          <cell r="Y254">
            <v>42.47787610619469</v>
          </cell>
        </row>
        <row r="255">
          <cell r="B255">
            <v>8058</v>
          </cell>
          <cell r="C255" t="str">
            <v>Laurea magistrale DM270</v>
          </cell>
          <cell r="D255" t="str">
            <v>NO</v>
          </cell>
          <cell r="E255" t="str">
            <v>ECONOMIA DEGLI INTERMEDIARI E DEI MERCATI FINANZIARI (D.M.270/04)</v>
          </cell>
          <cell r="F255">
            <v>33.888888888888886</v>
          </cell>
          <cell r="G255">
            <v>4.761904761904762</v>
          </cell>
          <cell r="H255">
            <v>9.523809523809524</v>
          </cell>
          <cell r="I255">
            <v>47.61904761904761</v>
          </cell>
          <cell r="J255">
            <v>38.095238095238095</v>
          </cell>
          <cell r="K255">
            <v>36.53333333333333</v>
          </cell>
          <cell r="L255">
            <v>7.547169811320755</v>
          </cell>
          <cell r="M255">
            <v>7.547169811320755</v>
          </cell>
          <cell r="N255">
            <v>49.056603773584904</v>
          </cell>
          <cell r="O255">
            <v>35.84905660377358</v>
          </cell>
          <cell r="P255">
            <v>42.05555555555556</v>
          </cell>
          <cell r="Q255">
            <v>2.941176470588235</v>
          </cell>
          <cell r="R255">
            <v>5.88235294117647</v>
          </cell>
          <cell r="S255">
            <v>44.11764705882353</v>
          </cell>
          <cell r="T255">
            <v>47.05882352941176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8967</v>
          </cell>
          <cell r="C256" t="str">
            <v>Laurea magistrale DM270</v>
          </cell>
          <cell r="D256" t="str">
            <v>NO</v>
          </cell>
          <cell r="E256" t="str">
            <v>ECONOMIA E GESTIONE DELLE AZIENDE E DEI SERVIZI TURISTICI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25.357142857142858</v>
          </cell>
          <cell r="V256">
            <v>35.714285714285715</v>
          </cell>
          <cell r="W256">
            <v>14.285714285714285</v>
          </cell>
          <cell r="X256">
            <v>0</v>
          </cell>
          <cell r="Y256">
            <v>50</v>
          </cell>
        </row>
        <row r="257">
          <cell r="B257">
            <v>8055</v>
          </cell>
          <cell r="C257" t="str">
            <v>Laurea magistrale DM270</v>
          </cell>
          <cell r="D257" t="str">
            <v>SI</v>
          </cell>
          <cell r="E257" t="str">
            <v>ECONOMIA E MANAGEMENT (D.M.270/04)</v>
          </cell>
          <cell r="F257">
            <v>33.411764705882355</v>
          </cell>
          <cell r="G257">
            <v>6.521739130434782</v>
          </cell>
          <cell r="H257">
            <v>14.492753623188406</v>
          </cell>
          <cell r="I257">
            <v>60.14492753623188</v>
          </cell>
          <cell r="J257">
            <v>18.84057971014493</v>
          </cell>
          <cell r="K257">
            <v>31.611428571428572</v>
          </cell>
          <cell r="L257">
            <v>3.4482758620689653</v>
          </cell>
          <cell r="M257">
            <v>19.310344827586206</v>
          </cell>
          <cell r="N257">
            <v>42.06896551724138</v>
          </cell>
          <cell r="O257">
            <v>35.172413793103445</v>
          </cell>
          <cell r="P257">
            <v>38.446280991735534</v>
          </cell>
          <cell r="Q257">
            <v>3.8095238095238098</v>
          </cell>
          <cell r="R257">
            <v>12.380952380952381</v>
          </cell>
          <cell r="S257">
            <v>37.142857142857146</v>
          </cell>
          <cell r="T257">
            <v>46.666666666666664</v>
          </cell>
          <cell r="U257">
            <v>43.984</v>
          </cell>
          <cell r="V257">
            <v>11.200000000000001</v>
          </cell>
          <cell r="W257">
            <v>7.199999999999999</v>
          </cell>
          <cell r="X257">
            <v>22.400000000000002</v>
          </cell>
          <cell r="Y257">
            <v>59.199999999999996</v>
          </cell>
        </row>
        <row r="258">
          <cell r="B258">
            <v>8056</v>
          </cell>
          <cell r="C258" t="str">
            <v>Laurea magistrale DM270</v>
          </cell>
          <cell r="D258" t="str">
            <v>SI</v>
          </cell>
          <cell r="E258" t="str">
            <v>MARKETING (D.M.270/04)</v>
          </cell>
          <cell r="F258">
            <v>34.08759124087591</v>
          </cell>
          <cell r="G258">
            <v>5.714285714285714</v>
          </cell>
          <cell r="H258">
            <v>10.476190476190476</v>
          </cell>
          <cell r="I258">
            <v>60.952380952380956</v>
          </cell>
          <cell r="J258">
            <v>22.857142857142858</v>
          </cell>
          <cell r="K258">
            <v>35.473684210526315</v>
          </cell>
          <cell r="L258">
            <v>1.694915254237288</v>
          </cell>
          <cell r="M258">
            <v>10.16949152542373</v>
          </cell>
          <cell r="N258">
            <v>49.152542372881356</v>
          </cell>
          <cell r="O258">
            <v>38.983050847457626</v>
          </cell>
          <cell r="P258">
            <v>47.49295774647887</v>
          </cell>
          <cell r="Q258">
            <v>6.779661016949152</v>
          </cell>
          <cell r="R258">
            <v>5.084745762711865</v>
          </cell>
          <cell r="S258">
            <v>28.8135593220339</v>
          </cell>
          <cell r="T258">
            <v>59.32203389830508</v>
          </cell>
          <cell r="U258">
            <v>33.20967741935484</v>
          </cell>
          <cell r="V258">
            <v>17.741935483870968</v>
          </cell>
          <cell r="W258">
            <v>8.064516129032258</v>
          </cell>
          <cell r="X258">
            <v>29.03225806451613</v>
          </cell>
          <cell r="Y258">
            <v>45.16129032258064</v>
          </cell>
        </row>
        <row r="259">
          <cell r="B259">
            <v>5056</v>
          </cell>
          <cell r="C259" t="str">
            <v>Laurea specialistica DM509</v>
          </cell>
          <cell r="D259" t="str">
            <v>NO</v>
          </cell>
          <cell r="E259" t="str">
            <v>AMMINISTRAZIONE E CONSULENZA AZIENDALE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5011</v>
          </cell>
          <cell r="C260" t="str">
            <v>Laurea specialistica DM509</v>
          </cell>
          <cell r="D260" t="str">
            <v>NO</v>
          </cell>
          <cell r="E260" t="str">
            <v>CONSULENZA PROFESSIONALE PER LE AZIENDE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5013</v>
          </cell>
          <cell r="C261" t="str">
            <v>Laurea specialistica DM509</v>
          </cell>
          <cell r="D261" t="str">
            <v>NO</v>
          </cell>
          <cell r="E261" t="str">
            <v>ECONOMIA E MANAGEMENT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5015</v>
          </cell>
          <cell r="C262" t="str">
            <v>Laurea specialistica DM509</v>
          </cell>
          <cell r="D262" t="str">
            <v>NO</v>
          </cell>
          <cell r="E262" t="str">
            <v>MARKETING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4">
          <cell r="F264">
            <v>29.796105139938277</v>
          </cell>
          <cell r="G264">
            <v>5.950991831971995</v>
          </cell>
          <cell r="H264">
            <v>19.353225537589598</v>
          </cell>
          <cell r="I264">
            <v>36.83947324554092</v>
          </cell>
          <cell r="J264">
            <v>34.989164860810135</v>
          </cell>
          <cell r="K264">
            <v>30.414151576123405</v>
          </cell>
          <cell r="L264">
            <v>6.498061657744139</v>
          </cell>
          <cell r="M264">
            <v>19.05113531474986</v>
          </cell>
          <cell r="N264">
            <v>40.29905851947572</v>
          </cell>
          <cell r="O264">
            <v>33.89329887391545</v>
          </cell>
          <cell r="P264">
            <v>31.928402809765085</v>
          </cell>
          <cell r="Q264">
            <v>5.46972118629018</v>
          </cell>
          <cell r="R264">
            <v>16.74658142425857</v>
          </cell>
          <cell r="S264">
            <v>39.744272775705916</v>
          </cell>
          <cell r="T264">
            <v>38.03942461374534</v>
          </cell>
          <cell r="U264">
            <v>27.51</v>
          </cell>
          <cell r="V264">
            <v>24.957513959698957</v>
          </cell>
          <cell r="W264">
            <v>16.249898842761187</v>
          </cell>
          <cell r="X264">
            <v>29.869709476410133</v>
          </cell>
          <cell r="Y264">
            <v>28.922877721129726</v>
          </cell>
        </row>
      </sheetData>
      <sheetData sheetId="12">
        <row r="3">
          <cell r="G3" t="str">
            <v>coorte a.a.2010-11</v>
          </cell>
          <cell r="K3" t="str">
            <v>coorte a.a.2011-12</v>
          </cell>
          <cell r="O3" t="str">
            <v>coorte a.a.2012-13</v>
          </cell>
          <cell r="S3" t="str">
            <v>coorte a.a.2013-14</v>
          </cell>
        </row>
        <row r="4">
          <cell r="B4" t="str">
            <v>COD. ESSE3</v>
          </cell>
          <cell r="C4" t="str">
            <v>TIPO CORSO</v>
          </cell>
          <cell r="D4" t="str">
            <v>in Off 2015-16</v>
          </cell>
          <cell r="E4" t="str">
            <v>CORSO DI STUDIO</v>
          </cell>
          <cell r="F4" t="str">
            <v>Media voti esami superati</v>
          </cell>
          <cell r="G4" t="str">
            <v>% Esami con voto da 18 a 23</v>
          </cell>
          <cell r="H4" t="str">
            <v>% Esami con voto da 24 a 27</v>
          </cell>
          <cell r="I4" t="str">
            <v>% Esami con voto da 28 a 30 e lode</v>
          </cell>
          <cell r="J4" t="str">
            <v>Media voti esami superati</v>
          </cell>
          <cell r="K4" t="str">
            <v>% Esami con voto da 18 a 23</v>
          </cell>
          <cell r="L4" t="str">
            <v>% Esami con voto da 24 a 27</v>
          </cell>
          <cell r="M4" t="str">
            <v>% Esami con voto da 28 a 30 e lode</v>
          </cell>
          <cell r="N4" t="str">
            <v>Media voti esami superati</v>
          </cell>
          <cell r="O4" t="str">
            <v>% Esami con voto da 18 a 23</v>
          </cell>
          <cell r="P4" t="str">
            <v>% Esami con voto da 24 a 27</v>
          </cell>
          <cell r="Q4" t="str">
            <v>% Esami con voto da 28 a 30 e lode</v>
          </cell>
          <cell r="R4" t="str">
            <v>Media voti esami superati</v>
          </cell>
          <cell r="S4" t="str">
            <v>% Esami con voto da 18 a 23</v>
          </cell>
          <cell r="T4" t="str">
            <v>% Esami con voto da 24 a 27</v>
          </cell>
          <cell r="U4" t="str">
            <v>% Esami con voto da 28 a 30 e lode</v>
          </cell>
        </row>
        <row r="5">
          <cell r="B5">
            <v>7742</v>
          </cell>
          <cell r="C5" t="str">
            <v>Laurea DM270</v>
          </cell>
          <cell r="D5" t="str">
            <v>SI</v>
          </cell>
          <cell r="E5" t="str">
            <v>SCIENZE BIOLOGICHE (D.M.270/04)</v>
          </cell>
          <cell r="F5">
            <v>24.9810426540284</v>
          </cell>
          <cell r="G5">
            <v>28.90995260663507</v>
          </cell>
          <cell r="H5">
            <v>48.81516587677725</v>
          </cell>
          <cell r="I5">
            <v>22.274881516587676</v>
          </cell>
          <cell r="J5">
            <v>25.704</v>
          </cell>
          <cell r="K5">
            <v>22.2</v>
          </cell>
          <cell r="L5">
            <v>45.4</v>
          </cell>
          <cell r="M5">
            <v>32.4</v>
          </cell>
          <cell r="N5">
            <v>24.5512528473804</v>
          </cell>
          <cell r="O5">
            <v>31.662870159453306</v>
          </cell>
          <cell r="P5">
            <v>50.79726651480638</v>
          </cell>
          <cell r="Q5">
            <v>17.539863325740317</v>
          </cell>
          <cell r="R5">
            <v>25.029673016577775</v>
          </cell>
          <cell r="S5">
            <v>30.952380952380953</v>
          </cell>
          <cell r="T5">
            <v>52.38095238095239</v>
          </cell>
          <cell r="U5">
            <v>16.666666666666664</v>
          </cell>
        </row>
        <row r="6">
          <cell r="B6">
            <v>7750</v>
          </cell>
          <cell r="C6" t="str">
            <v>Laurea DM270</v>
          </cell>
          <cell r="D6" t="str">
            <v>SI</v>
          </cell>
          <cell r="E6" t="str">
            <v>SCIENZE DELLA NATURA (D.M.270/04)</v>
          </cell>
          <cell r="F6">
            <v>24.0833333333333</v>
          </cell>
          <cell r="G6">
            <v>44.79166666666667</v>
          </cell>
          <cell r="H6">
            <v>28.125</v>
          </cell>
          <cell r="I6">
            <v>27.083333333333332</v>
          </cell>
          <cell r="J6">
            <v>24.2075471698113</v>
          </cell>
          <cell r="K6">
            <v>38.9937106918239</v>
          </cell>
          <cell r="L6">
            <v>44.0251572327044</v>
          </cell>
          <cell r="M6">
            <v>16.9811320754717</v>
          </cell>
          <cell r="N6">
            <v>22.9248120300752</v>
          </cell>
          <cell r="O6">
            <v>53.383458646616546</v>
          </cell>
          <cell r="P6">
            <v>33.83458646616541</v>
          </cell>
          <cell r="Q6">
            <v>12.781954887218044</v>
          </cell>
          <cell r="R6">
            <v>23.677222222222223</v>
          </cell>
          <cell r="S6">
            <v>53.333333333333336</v>
          </cell>
          <cell r="T6">
            <v>40</v>
          </cell>
          <cell r="U6">
            <v>6.666666666666667</v>
          </cell>
        </row>
        <row r="7">
          <cell r="B7">
            <v>1103</v>
          </cell>
          <cell r="C7" t="str">
            <v>Laurea DM509</v>
          </cell>
          <cell r="D7" t="str">
            <v>NO</v>
          </cell>
          <cell r="E7" t="str">
            <v>BIOLOGIA AMBIENTALE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1048</v>
          </cell>
          <cell r="C8" t="str">
            <v>Laurea DM509</v>
          </cell>
          <cell r="D8" t="str">
            <v>NO</v>
          </cell>
          <cell r="E8" t="str">
            <v>BIOLOGIA CELLULARE E MOLECOLARE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1050</v>
          </cell>
          <cell r="C9" t="str">
            <v>Laurea DM509</v>
          </cell>
          <cell r="D9" t="str">
            <v>NO</v>
          </cell>
          <cell r="E9" t="str">
            <v>CONSERVAZIONE E RECUPERO DEI BENI NATURALI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1060</v>
          </cell>
          <cell r="C10" t="str">
            <v>Laurea DM509</v>
          </cell>
          <cell r="D10" t="str">
            <v>NO</v>
          </cell>
          <cell r="E10" t="str">
            <v>SCIENZE BIOSANITARIE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1062</v>
          </cell>
          <cell r="C11" t="str">
            <v>Laurea DM509</v>
          </cell>
          <cell r="D11" t="str">
            <v>NO</v>
          </cell>
          <cell r="E11" t="str">
            <v>SCIENZE NATURALI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8747</v>
          </cell>
          <cell r="C12" t="str">
            <v>Laurea magistrale DM270</v>
          </cell>
          <cell r="D12" t="str">
            <v>SI</v>
          </cell>
          <cell r="E12" t="str">
            <v>BIOLOGIA AMBIENTALE (D.M.270/04)</v>
          </cell>
          <cell r="F12">
            <v>28.8923076923077</v>
          </cell>
          <cell r="G12">
            <v>0</v>
          </cell>
          <cell r="H12">
            <v>18.461538461538463</v>
          </cell>
          <cell r="I12">
            <v>81.53846153846153</v>
          </cell>
          <cell r="J12">
            <v>28.6341463414634</v>
          </cell>
          <cell r="K12">
            <v>0</v>
          </cell>
          <cell r="L12">
            <v>17.073170731707318</v>
          </cell>
          <cell r="M12">
            <v>82.92682926829268</v>
          </cell>
          <cell r="N12">
            <v>28.6170212765957</v>
          </cell>
          <cell r="O12">
            <v>2.127659574468085</v>
          </cell>
          <cell r="P12">
            <v>17.02127659574468</v>
          </cell>
          <cell r="Q12">
            <v>80.85106382978722</v>
          </cell>
          <cell r="R12">
            <v>28.838852057033876</v>
          </cell>
          <cell r="S12">
            <v>0</v>
          </cell>
          <cell r="T12">
            <v>18.181818181818183</v>
          </cell>
          <cell r="U12">
            <v>81.81818181818183</v>
          </cell>
        </row>
        <row r="13">
          <cell r="B13">
            <v>8746</v>
          </cell>
          <cell r="C13" t="str">
            <v>Laurea magistrale DM270</v>
          </cell>
          <cell r="D13" t="str">
            <v>SI</v>
          </cell>
          <cell r="E13" t="str">
            <v>SCIENZE DELLA NATURA (D.M. 270/04)</v>
          </cell>
          <cell r="F13">
            <v>27.9655172413793</v>
          </cell>
          <cell r="G13">
            <v>6.896551724137931</v>
          </cell>
          <cell r="H13">
            <v>31.03448275862069</v>
          </cell>
          <cell r="I13">
            <v>62.06896551724138</v>
          </cell>
          <cell r="J13">
            <v>27.7586206896552</v>
          </cell>
          <cell r="K13">
            <v>6.896551724137931</v>
          </cell>
          <cell r="L13">
            <v>31.03448275862069</v>
          </cell>
          <cell r="M13">
            <v>62.06896551724138</v>
          </cell>
          <cell r="N13">
            <v>29.35</v>
          </cell>
          <cell r="O13">
            <v>0</v>
          </cell>
          <cell r="P13">
            <v>10</v>
          </cell>
          <cell r="Q13">
            <v>90</v>
          </cell>
          <cell r="R13">
            <v>29.06412421427901</v>
          </cell>
          <cell r="S13">
            <v>0</v>
          </cell>
          <cell r="T13">
            <v>16.666666666666664</v>
          </cell>
          <cell r="U13">
            <v>83.33333333333334</v>
          </cell>
        </row>
        <row r="14">
          <cell r="B14">
            <v>7598</v>
          </cell>
          <cell r="C14" t="str">
            <v>Laurea DM270</v>
          </cell>
          <cell r="D14" t="str">
            <v>SI</v>
          </cell>
          <cell r="E14" t="str">
            <v>BIOTECNOLOGIE MEDICHE E FARMACEUTICHE (D.M.270/04)</v>
          </cell>
          <cell r="F14">
            <v>25.1475409836066</v>
          </cell>
          <cell r="G14">
            <v>30.05464480874317</v>
          </cell>
          <cell r="H14">
            <v>39.89071038251366</v>
          </cell>
          <cell r="I14">
            <v>30.05464480874317</v>
          </cell>
          <cell r="J14">
            <v>25.659217877095</v>
          </cell>
          <cell r="K14">
            <v>26.81564245810056</v>
          </cell>
          <cell r="L14">
            <v>37.43016759776536</v>
          </cell>
          <cell r="M14">
            <v>35.754189944134076</v>
          </cell>
          <cell r="N14">
            <v>26.2828685258964</v>
          </cell>
          <cell r="O14">
            <v>15.53784860557769</v>
          </cell>
          <cell r="P14">
            <v>44.223107569721115</v>
          </cell>
          <cell r="Q14">
            <v>40.23904382470119</v>
          </cell>
          <cell r="R14">
            <v>24.534207968901846</v>
          </cell>
          <cell r="S14">
            <v>32.6530612244898</v>
          </cell>
          <cell r="T14">
            <v>63.26530612244898</v>
          </cell>
          <cell r="U14">
            <v>4.081632653061225</v>
          </cell>
        </row>
        <row r="15">
          <cell r="B15">
            <v>7599</v>
          </cell>
          <cell r="C15" t="str">
            <v>Laurea DM270</v>
          </cell>
          <cell r="D15" t="str">
            <v>NO</v>
          </cell>
          <cell r="E15" t="str">
            <v>BIOTECNOLOGIE PER L'INNOVAZIONE DI PROCESSI E DI PRODOTTI (D.M.270/04)</v>
          </cell>
          <cell r="F15">
            <v>23.1714285714286</v>
          </cell>
          <cell r="G15">
            <v>53.57142857142857</v>
          </cell>
          <cell r="H15">
            <v>32.142857142857146</v>
          </cell>
          <cell r="I15">
            <v>14.285714285714285</v>
          </cell>
          <cell r="J15">
            <v>23.8245614035088</v>
          </cell>
          <cell r="K15">
            <v>43.859649122807014</v>
          </cell>
          <cell r="L15">
            <v>39.76608187134503</v>
          </cell>
          <cell r="M15">
            <v>16.374269005847953</v>
          </cell>
          <cell r="N15">
            <v>23.258883248731</v>
          </cell>
          <cell r="O15">
            <v>50.25380710659898</v>
          </cell>
          <cell r="P15">
            <v>35.53299492385787</v>
          </cell>
          <cell r="Q15">
            <v>14.213197969543149</v>
          </cell>
          <cell r="R15">
            <v>22.607596371882085</v>
          </cell>
          <cell r="S15">
            <v>57.14285714285714</v>
          </cell>
          <cell r="T15">
            <v>42.857142857142854</v>
          </cell>
          <cell r="U15">
            <v>0</v>
          </cell>
        </row>
        <row r="16">
          <cell r="B16">
            <v>1041</v>
          </cell>
          <cell r="C16" t="str">
            <v>Laurea DM509</v>
          </cell>
          <cell r="D16" t="str">
            <v>NO</v>
          </cell>
          <cell r="E16" t="str">
            <v>BIOTECNOLOGIE PER LE PRODUZIONI AGRICOLE ED ALIMENTARI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1040</v>
          </cell>
          <cell r="C17" t="str">
            <v>Laurea DM509</v>
          </cell>
          <cell r="D17" t="str">
            <v>NO</v>
          </cell>
          <cell r="E17" t="str">
            <v>BIOTECNOLOGIE PER L'INNOVAZIONE DI PROCESSI E DI PRODOTTI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1042</v>
          </cell>
          <cell r="C18" t="str">
            <v>Laurea DM509</v>
          </cell>
          <cell r="D18" t="str">
            <v>NO</v>
          </cell>
          <cell r="E18" t="str">
            <v>BIOTECNOLOGIE SANITARIE E FARMACEUTICHE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8748</v>
          </cell>
          <cell r="C19" t="str">
            <v>Laurea magistrale DM270</v>
          </cell>
          <cell r="D19" t="str">
            <v>SI</v>
          </cell>
          <cell r="E19" t="str">
            <v>BIOLOGIA CELLULARE E MOLECOLARE (D.M.270/04)</v>
          </cell>
          <cell r="F19">
            <v>27.8475609756098</v>
          </cell>
          <cell r="G19">
            <v>4.878048780487805</v>
          </cell>
          <cell r="H19">
            <v>35.97560975609756</v>
          </cell>
          <cell r="I19">
            <v>59.14634146341463</v>
          </cell>
          <cell r="J19">
            <v>28.4862385321101</v>
          </cell>
          <cell r="K19">
            <v>0</v>
          </cell>
          <cell r="L19">
            <v>25.688073394495415</v>
          </cell>
          <cell r="M19">
            <v>74.31192660550458</v>
          </cell>
          <cell r="N19">
            <v>28.06</v>
          </cell>
          <cell r="O19">
            <v>2</v>
          </cell>
          <cell r="P19">
            <v>33</v>
          </cell>
          <cell r="Q19">
            <v>65</v>
          </cell>
          <cell r="R19">
            <v>27.6989417989418</v>
          </cell>
          <cell r="S19">
            <v>0</v>
          </cell>
          <cell r="T19">
            <v>58.333333333333336</v>
          </cell>
          <cell r="U19">
            <v>41.66666666666667</v>
          </cell>
        </row>
        <row r="20">
          <cell r="B20">
            <v>8583</v>
          </cell>
          <cell r="C20" t="str">
            <v>Laurea magistrale DM270</v>
          </cell>
          <cell r="D20" t="str">
            <v>SI</v>
          </cell>
          <cell r="E20" t="str">
            <v>BIOTECNOLOGIE INDUSTRIALI ED AMBIENTALI (D.M.270/04)</v>
          </cell>
          <cell r="F20">
            <v>27.8387096774194</v>
          </cell>
          <cell r="G20">
            <v>3.225806451612903</v>
          </cell>
          <cell r="H20">
            <v>41.935483870967744</v>
          </cell>
          <cell r="I20">
            <v>54.83870967741935</v>
          </cell>
          <cell r="J20">
            <v>28.4923076923077</v>
          </cell>
          <cell r="K20">
            <v>1.5384615384615385</v>
          </cell>
          <cell r="L20">
            <v>23.076923076923077</v>
          </cell>
          <cell r="M20">
            <v>75.38461538461539</v>
          </cell>
          <cell r="N20">
            <v>28.8125</v>
          </cell>
          <cell r="O20">
            <v>0</v>
          </cell>
          <cell r="P20">
            <v>16.666666666666664</v>
          </cell>
          <cell r="Q20">
            <v>83.33333333333334</v>
          </cell>
          <cell r="R20">
            <v>28.875</v>
          </cell>
          <cell r="S20">
            <v>0</v>
          </cell>
          <cell r="T20">
            <v>16.666666666666664</v>
          </cell>
          <cell r="U20">
            <v>83.33333333333334</v>
          </cell>
        </row>
        <row r="21">
          <cell r="B21">
            <v>8584</v>
          </cell>
          <cell r="C21" t="str">
            <v>Laurea magistrale DM270</v>
          </cell>
          <cell r="D21" t="str">
            <v>SI</v>
          </cell>
          <cell r="E21" t="str">
            <v>BIOTECNOLOGIE MEDICHE E MEDICINA MOLECOLARE (D.M.270/04)</v>
          </cell>
          <cell r="F21">
            <v>28.6307692307692</v>
          </cell>
          <cell r="G21">
            <v>1.9230769230769231</v>
          </cell>
          <cell r="H21">
            <v>21.923076923076923</v>
          </cell>
          <cell r="I21">
            <v>76.15384615384615</v>
          </cell>
          <cell r="J21">
            <v>29.0174418604651</v>
          </cell>
          <cell r="K21">
            <v>0</v>
          </cell>
          <cell r="L21">
            <v>14.534883720930234</v>
          </cell>
          <cell r="M21">
            <v>85.46511627906976</v>
          </cell>
          <cell r="N21">
            <v>28.1880341880342</v>
          </cell>
          <cell r="O21">
            <v>0.8547008547008548</v>
          </cell>
          <cell r="P21">
            <v>34.18803418803419</v>
          </cell>
          <cell r="Q21">
            <v>64.95726495726495</v>
          </cell>
          <cell r="R21">
            <v>28.339881135700224</v>
          </cell>
          <cell r="S21">
            <v>0</v>
          </cell>
          <cell r="T21">
            <v>30</v>
          </cell>
          <cell r="U21">
            <v>70</v>
          </cell>
        </row>
        <row r="22">
          <cell r="B22">
            <v>8749</v>
          </cell>
          <cell r="C22" t="str">
            <v>Laurea magistrale DM270</v>
          </cell>
          <cell r="D22" t="str">
            <v>SI</v>
          </cell>
          <cell r="E22" t="str">
            <v>SCIENZE BIOSANITARIE (D.M.270/04)</v>
          </cell>
          <cell r="F22">
            <v>28.4307116104869</v>
          </cell>
          <cell r="G22">
            <v>3.7453183520599254</v>
          </cell>
          <cell r="H22">
            <v>23.595505617977526</v>
          </cell>
          <cell r="I22">
            <v>72.65917602996255</v>
          </cell>
          <cell r="J22">
            <v>27.733850129199</v>
          </cell>
          <cell r="K22">
            <v>7.493540051679587</v>
          </cell>
          <cell r="L22">
            <v>30.23255813953488</v>
          </cell>
          <cell r="M22">
            <v>62.273901808785524</v>
          </cell>
          <cell r="N22">
            <v>28.0895953757225</v>
          </cell>
          <cell r="O22">
            <v>5.491329479768786</v>
          </cell>
          <cell r="P22">
            <v>28.901734104046245</v>
          </cell>
          <cell r="Q22">
            <v>65.60693641618496</v>
          </cell>
          <cell r="R22">
            <v>26.846082577034952</v>
          </cell>
          <cell r="S22">
            <v>6.349206349206349</v>
          </cell>
          <cell r="T22">
            <v>68.25396825396825</v>
          </cell>
          <cell r="U22">
            <v>25.396825396825395</v>
          </cell>
        </row>
        <row r="23">
          <cell r="B23">
            <v>5003</v>
          </cell>
          <cell r="C23" t="str">
            <v>Laurea specialistica DM509</v>
          </cell>
          <cell r="D23" t="str">
            <v>NO</v>
          </cell>
          <cell r="E23" t="str">
            <v>BIOLOGIA CELLULARE E MOLECOLARE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5036</v>
          </cell>
          <cell r="C24" t="str">
            <v>Laurea specialistica DM509</v>
          </cell>
          <cell r="D24" t="str">
            <v>NO</v>
          </cell>
          <cell r="E24" t="str">
            <v>BIOTECNOLOGIE MEDICHE E MEDICINA MOLECOLARE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5002</v>
          </cell>
          <cell r="C25" t="str">
            <v>Laurea specialistica DM509</v>
          </cell>
          <cell r="D25" t="str">
            <v>NO</v>
          </cell>
          <cell r="E25" t="str">
            <v>SCIENZE BIOSANITARIE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7743</v>
          </cell>
          <cell r="C26" t="str">
            <v>Laurea DM270</v>
          </cell>
          <cell r="D26" t="str">
            <v>SI</v>
          </cell>
          <cell r="E26" t="str">
            <v>CHIMICA (D.M.270/04)</v>
          </cell>
          <cell r="F26">
            <v>25.6258064516129</v>
          </cell>
          <cell r="G26">
            <v>25.806451612903224</v>
          </cell>
          <cell r="H26">
            <v>36.774193548387096</v>
          </cell>
          <cell r="I26">
            <v>37.41935483870968</v>
          </cell>
          <cell r="J26">
            <v>25.4505494505495</v>
          </cell>
          <cell r="K26">
            <v>27.472527472527474</v>
          </cell>
          <cell r="L26">
            <v>43.956043956043956</v>
          </cell>
          <cell r="M26">
            <v>28.57142857142857</v>
          </cell>
          <cell r="N26">
            <v>24.6707317073171</v>
          </cell>
          <cell r="O26">
            <v>32.926829268292686</v>
          </cell>
          <cell r="P26">
            <v>41.46341463414634</v>
          </cell>
          <cell r="Q26">
            <v>25.609756097560975</v>
          </cell>
          <cell r="R26">
            <v>24.687053571428574</v>
          </cell>
          <cell r="S26">
            <v>33.33333333333333</v>
          </cell>
          <cell r="T26">
            <v>50</v>
          </cell>
          <cell r="U26">
            <v>16.666666666666664</v>
          </cell>
        </row>
        <row r="27">
          <cell r="B27">
            <v>7893</v>
          </cell>
          <cell r="C27" t="str">
            <v>Laurea DM270</v>
          </cell>
          <cell r="D27" t="str">
            <v>SI</v>
          </cell>
          <cell r="E27" t="str">
            <v>SCIENZE AMBIENTALI (D.M.270/04)</v>
          </cell>
          <cell r="F27">
            <v>24.7230769230769</v>
          </cell>
          <cell r="G27">
            <v>35.38461538461539</v>
          </cell>
          <cell r="H27">
            <v>38.46153846153847</v>
          </cell>
          <cell r="I27">
            <v>26.153846153846157</v>
          </cell>
          <cell r="J27">
            <v>24.6909090909091</v>
          </cell>
          <cell r="K27">
            <v>40</v>
          </cell>
          <cell r="L27">
            <v>32.72727272727273</v>
          </cell>
          <cell r="M27">
            <v>27.27272727272727</v>
          </cell>
          <cell r="N27">
            <v>23.7184466019417</v>
          </cell>
          <cell r="O27">
            <v>44.66019417475729</v>
          </cell>
          <cell r="P27">
            <v>41.74757281553398</v>
          </cell>
          <cell r="Q27">
            <v>13.592233009708737</v>
          </cell>
          <cell r="R27">
            <v>23.320588235294117</v>
          </cell>
          <cell r="S27">
            <v>58.82352941176471</v>
          </cell>
          <cell r="T27">
            <v>29.411764705882355</v>
          </cell>
          <cell r="U27">
            <v>11.76470588235294</v>
          </cell>
        </row>
        <row r="28">
          <cell r="B28">
            <v>1049</v>
          </cell>
          <cell r="C28" t="str">
            <v>Laurea DM509</v>
          </cell>
          <cell r="D28" t="str">
            <v>NO</v>
          </cell>
          <cell r="E28" t="str">
            <v>CHIMICA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1053</v>
          </cell>
          <cell r="C29" t="str">
            <v>Laurea DM509</v>
          </cell>
          <cell r="D29" t="str">
            <v>NO</v>
          </cell>
          <cell r="E29" t="str">
            <v>GESTIONE DELLE RISORSE DEL MARE E DELLE COSTE (TARANTO)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1059</v>
          </cell>
          <cell r="C30" t="str">
            <v>Laurea DM509</v>
          </cell>
          <cell r="D30" t="str">
            <v>NO</v>
          </cell>
          <cell r="E30" t="str">
            <v>SCIENZE AMBIENTALI  (TARANTO)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1063</v>
          </cell>
          <cell r="C31" t="str">
            <v>Laurea DM509</v>
          </cell>
          <cell r="D31" t="str">
            <v>NO</v>
          </cell>
          <cell r="E31" t="str">
            <v>TECNOLOGIE CHIMICHE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8750</v>
          </cell>
          <cell r="C32" t="str">
            <v>Laurea magistrale DM270</v>
          </cell>
          <cell r="D32" t="str">
            <v>SI</v>
          </cell>
          <cell r="E32" t="str">
            <v>SCIENZA E TECNOLOGIA DEI MATERIALI (D.M.270/04)</v>
          </cell>
          <cell r="F32">
            <v>29.1521739130435</v>
          </cell>
          <cell r="G32">
            <v>0</v>
          </cell>
          <cell r="H32">
            <v>10.869565217391305</v>
          </cell>
          <cell r="I32">
            <v>89.13043478260869</v>
          </cell>
          <cell r="J32">
            <v>27.7758620689655</v>
          </cell>
          <cell r="K32">
            <v>0</v>
          </cell>
          <cell r="L32">
            <v>51.724137931034484</v>
          </cell>
          <cell r="M32">
            <v>48.275862068965516</v>
          </cell>
          <cell r="N32">
            <v>28.4259259259259</v>
          </cell>
          <cell r="O32">
            <v>3.7037037037037033</v>
          </cell>
          <cell r="P32">
            <v>18.51851851851852</v>
          </cell>
          <cell r="Q32">
            <v>77.77777777777779</v>
          </cell>
          <cell r="R32">
            <v>27.25</v>
          </cell>
          <cell r="S32">
            <v>0</v>
          </cell>
          <cell r="T32">
            <v>100</v>
          </cell>
          <cell r="U32">
            <v>0</v>
          </cell>
        </row>
        <row r="33">
          <cell r="B33">
            <v>8752</v>
          </cell>
          <cell r="C33" t="str">
            <v>Laurea magistrale DM270</v>
          </cell>
          <cell r="D33" t="str">
            <v>SI</v>
          </cell>
          <cell r="E33" t="str">
            <v>SCIENZE CHIMICHE (D.M.270/04)</v>
          </cell>
          <cell r="F33">
            <v>28.4711538461538</v>
          </cell>
          <cell r="G33">
            <v>3.8461538461538463</v>
          </cell>
          <cell r="H33">
            <v>20.192307692307693</v>
          </cell>
          <cell r="I33">
            <v>75.96153846153845</v>
          </cell>
          <cell r="J33">
            <v>27.4890510948905</v>
          </cell>
          <cell r="K33">
            <v>9.48905109489051</v>
          </cell>
          <cell r="L33">
            <v>33.57664233576642</v>
          </cell>
          <cell r="M33">
            <v>56.934306569343065</v>
          </cell>
          <cell r="N33">
            <v>27.6</v>
          </cell>
          <cell r="O33">
            <v>4.285714285714286</v>
          </cell>
          <cell r="P33">
            <v>37.142857142857146</v>
          </cell>
          <cell r="Q33">
            <v>58.57142857142858</v>
          </cell>
          <cell r="R33">
            <v>27.343587107337108</v>
          </cell>
          <cell r="S33">
            <v>5</v>
          </cell>
          <cell r="T33">
            <v>50</v>
          </cell>
          <cell r="U33">
            <v>45</v>
          </cell>
        </row>
        <row r="34">
          <cell r="B34">
            <v>5047</v>
          </cell>
          <cell r="C34" t="str">
            <v>Laurea specialistica DM509</v>
          </cell>
          <cell r="D34" t="str">
            <v>NO</v>
          </cell>
          <cell r="E34" t="str">
            <v>SCIENZE E TECNOLOGIE CHIMICHE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1017</v>
          </cell>
          <cell r="C35" t="str">
            <v>Laurea ciclo unico 5 anni DM509</v>
          </cell>
          <cell r="D35" t="str">
            <v>NO</v>
          </cell>
          <cell r="E35" t="str">
            <v>CHIMICA E TECNOLOGIA FARMACEUTICHE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1018</v>
          </cell>
          <cell r="C36" t="str">
            <v>Laurea ciclo unico 5 anni DM509</v>
          </cell>
          <cell r="D36" t="str">
            <v>NO</v>
          </cell>
          <cell r="E36" t="str">
            <v>FARMACIA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7172</v>
          </cell>
          <cell r="C37" t="str">
            <v>Laurea DM270</v>
          </cell>
          <cell r="D37" t="str">
            <v>NO</v>
          </cell>
          <cell r="E37" t="str">
            <v>INFORMAZIONE SCIENTIFICA SUL FARMACO (D.M.270/04)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7173</v>
          </cell>
          <cell r="C38" t="str">
            <v>Laurea DM270</v>
          </cell>
          <cell r="D38" t="str">
            <v>NO</v>
          </cell>
          <cell r="E38" t="str">
            <v>TECNICHE ERBORISTICHE (D.M.270/04)</v>
          </cell>
          <cell r="F38">
            <v>23.4056603773585</v>
          </cell>
          <cell r="G38">
            <v>50</v>
          </cell>
          <cell r="H38">
            <v>33.0188679245283</v>
          </cell>
          <cell r="I38">
            <v>16.9811320754717</v>
          </cell>
          <cell r="J38">
            <v>24.7272727272727</v>
          </cell>
          <cell r="K38">
            <v>36.36363636363637</v>
          </cell>
          <cell r="L38">
            <v>38.63636363636363</v>
          </cell>
          <cell r="M38">
            <v>25</v>
          </cell>
          <cell r="N38">
            <v>23.2272727272727</v>
          </cell>
          <cell r="O38">
            <v>47.72727272727273</v>
          </cell>
          <cell r="P38">
            <v>36.36363636363637</v>
          </cell>
          <cell r="Q38">
            <v>15.909090909090908</v>
          </cell>
          <cell r="R38">
            <v>22.879674796747967</v>
          </cell>
          <cell r="S38">
            <v>56.09756097560976</v>
          </cell>
          <cell r="T38">
            <v>43.90243902439025</v>
          </cell>
          <cell r="U38">
            <v>0</v>
          </cell>
        </row>
        <row r="39">
          <cell r="B39">
            <v>1015</v>
          </cell>
          <cell r="C39" t="str">
            <v>Laurea DM509</v>
          </cell>
          <cell r="D39" t="str">
            <v>NO</v>
          </cell>
          <cell r="E39" t="str">
            <v>INFORMAZIONE SCIENTIFICA SUL FARMACO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1016</v>
          </cell>
          <cell r="C40" t="str">
            <v>Laurea DM509</v>
          </cell>
          <cell r="D40" t="str">
            <v>NO</v>
          </cell>
          <cell r="E40" t="str">
            <v>TECNICHE ERBORISTICHE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>
            <v>8172</v>
          </cell>
          <cell r="C41" t="str">
            <v>Laurea magistrale ciclo unico 5 anni DM270</v>
          </cell>
          <cell r="D41" t="str">
            <v>SI</v>
          </cell>
          <cell r="E41" t="str">
            <v>CHIMICA E TECNOLOGIA FARMACEUTICHE  (D.M.270/04)</v>
          </cell>
          <cell r="F41">
            <v>24.656976744186</v>
          </cell>
          <cell r="G41">
            <v>38.372093023255815</v>
          </cell>
          <cell r="H41">
            <v>32.848837209302324</v>
          </cell>
          <cell r="I41">
            <v>28.77906976744186</v>
          </cell>
          <cell r="J41">
            <v>24.7631578947368</v>
          </cell>
          <cell r="K41">
            <v>34.21052631578947</v>
          </cell>
          <cell r="L41">
            <v>41.118421052631575</v>
          </cell>
          <cell r="M41">
            <v>24.671052631578945</v>
          </cell>
          <cell r="N41">
            <v>24.6624365482234</v>
          </cell>
          <cell r="O41">
            <v>34.51776649746193</v>
          </cell>
          <cell r="P41">
            <v>43.90862944162436</v>
          </cell>
          <cell r="Q41">
            <v>21.573604060913706</v>
          </cell>
          <cell r="R41">
            <v>23.57064121945074</v>
          </cell>
          <cell r="S41">
            <v>47.61904761904761</v>
          </cell>
          <cell r="T41">
            <v>50.79365079365079</v>
          </cell>
          <cell r="U41">
            <v>1.5873015873015872</v>
          </cell>
        </row>
        <row r="42">
          <cell r="B42">
            <v>8173</v>
          </cell>
          <cell r="C42" t="str">
            <v>Laurea magistrale ciclo unico 5 anni DM270</v>
          </cell>
          <cell r="D42" t="str">
            <v>SI</v>
          </cell>
          <cell r="E42" t="str">
            <v>FARMACIA (D.M.270/04)</v>
          </cell>
          <cell r="F42">
            <v>25.3476070528967</v>
          </cell>
          <cell r="G42">
            <v>30.35264483627204</v>
          </cell>
          <cell r="H42">
            <v>35.13853904282116</v>
          </cell>
          <cell r="I42">
            <v>34.5088161209068</v>
          </cell>
          <cell r="J42">
            <v>25.8002560819462</v>
          </cell>
          <cell r="K42">
            <v>24.839948783610755</v>
          </cell>
          <cell r="L42">
            <v>37.64404609475032</v>
          </cell>
          <cell r="M42">
            <v>37.516005121638926</v>
          </cell>
          <cell r="N42">
            <v>25.6007109004739</v>
          </cell>
          <cell r="O42">
            <v>25.59241706161137</v>
          </cell>
          <cell r="P42">
            <v>40.28436018957346</v>
          </cell>
          <cell r="Q42">
            <v>34.12322274881517</v>
          </cell>
          <cell r="R42">
            <v>24.96855326876513</v>
          </cell>
          <cell r="S42">
            <v>31.779661016949152</v>
          </cell>
          <cell r="T42">
            <v>52.118644067796616</v>
          </cell>
          <cell r="U42">
            <v>16.101694915254235</v>
          </cell>
        </row>
        <row r="43">
          <cell r="B43">
            <v>7313</v>
          </cell>
          <cell r="C43" t="str">
            <v>Laurea DM270</v>
          </cell>
          <cell r="D43" t="str">
            <v>SI</v>
          </cell>
          <cell r="E43" t="str">
            <v>FILOSOFIA (D.M.270/04)</v>
          </cell>
          <cell r="F43">
            <v>27.9455252918288</v>
          </cell>
          <cell r="G43">
            <v>3.11284046692607</v>
          </cell>
          <cell r="H43">
            <v>34.24124513618677</v>
          </cell>
          <cell r="I43">
            <v>62.64591439688716</v>
          </cell>
          <cell r="J43">
            <v>27.7093333333333</v>
          </cell>
          <cell r="K43">
            <v>5.6000000000000005</v>
          </cell>
          <cell r="L43">
            <v>34.66666666666667</v>
          </cell>
          <cell r="M43">
            <v>59.73333333333334</v>
          </cell>
          <cell r="N43">
            <v>28.1448763250883</v>
          </cell>
          <cell r="O43">
            <v>4.240282685512367</v>
          </cell>
          <cell r="P43">
            <v>27.915194346289752</v>
          </cell>
          <cell r="Q43">
            <v>67.84452296819788</v>
          </cell>
          <cell r="R43">
            <v>27.534310134310136</v>
          </cell>
          <cell r="S43">
            <v>3.8461538461538463</v>
          </cell>
          <cell r="T43">
            <v>50</v>
          </cell>
          <cell r="U43">
            <v>46.15384615384615</v>
          </cell>
        </row>
        <row r="44">
          <cell r="B44">
            <v>7315</v>
          </cell>
          <cell r="C44" t="str">
            <v>Laurea DM270</v>
          </cell>
          <cell r="D44" t="str">
            <v>SI</v>
          </cell>
          <cell r="E44" t="str">
            <v>STORIA E SCIENZE SOCIALI (D.M.270/04)</v>
          </cell>
          <cell r="F44">
            <v>26.6774193548387</v>
          </cell>
          <cell r="G44">
            <v>11.827956989247312</v>
          </cell>
          <cell r="H44">
            <v>44.086021505376344</v>
          </cell>
          <cell r="I44">
            <v>44.086021505376344</v>
          </cell>
          <cell r="J44">
            <v>27.2680412371134</v>
          </cell>
          <cell r="K44">
            <v>10.309278350515463</v>
          </cell>
          <cell r="L44">
            <v>32.98969072164948</v>
          </cell>
          <cell r="M44">
            <v>56.70103092783505</v>
          </cell>
          <cell r="N44">
            <v>26.1418439716312</v>
          </cell>
          <cell r="O44">
            <v>18.439716312056735</v>
          </cell>
          <cell r="P44">
            <v>43.97163120567376</v>
          </cell>
          <cell r="Q44">
            <v>37.5886524822695</v>
          </cell>
          <cell r="R44">
            <v>26.30757575757576</v>
          </cell>
          <cell r="S44">
            <v>13.636363636363635</v>
          </cell>
          <cell r="T44">
            <v>65.9090909090909</v>
          </cell>
          <cell r="U44">
            <v>20.454545454545457</v>
          </cell>
        </row>
        <row r="45">
          <cell r="B45">
            <v>1021</v>
          </cell>
          <cell r="C45" t="str">
            <v>Laurea DM509</v>
          </cell>
          <cell r="D45" t="str">
            <v>NO</v>
          </cell>
          <cell r="E45" t="str">
            <v>FILOSOFIA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1024</v>
          </cell>
          <cell r="C46" t="str">
            <v>Laurea DM509</v>
          </cell>
          <cell r="D46" t="str">
            <v>NO</v>
          </cell>
          <cell r="E46" t="str">
            <v>SCIENZE STORICHE E SOCIALI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8313</v>
          </cell>
          <cell r="C47" t="str">
            <v>Laurea magistrale DM270</v>
          </cell>
          <cell r="D47" t="str">
            <v>NO</v>
          </cell>
          <cell r="E47" t="str">
            <v>BENI ARCHIVISTICI E LIBRARI (D.M.270/04)</v>
          </cell>
          <cell r="F47">
            <v>29.0534351145038</v>
          </cell>
          <cell r="G47">
            <v>2.2900763358778624</v>
          </cell>
          <cell r="H47">
            <v>14.50381679389313</v>
          </cell>
          <cell r="I47">
            <v>83.20610687022901</v>
          </cell>
          <cell r="J47">
            <v>28.3829787234043</v>
          </cell>
          <cell r="K47">
            <v>6.382978723404255</v>
          </cell>
          <cell r="L47">
            <v>17.02127659574468</v>
          </cell>
          <cell r="M47">
            <v>76.59574468085107</v>
          </cell>
          <cell r="N47">
            <v>27.92</v>
          </cell>
          <cell r="O47">
            <v>12</v>
          </cell>
          <cell r="P47">
            <v>16</v>
          </cell>
          <cell r="Q47">
            <v>72</v>
          </cell>
          <cell r="R47">
            <v>28.25</v>
          </cell>
          <cell r="S47">
            <v>0</v>
          </cell>
          <cell r="T47">
            <v>0</v>
          </cell>
          <cell r="U47">
            <v>100</v>
          </cell>
        </row>
        <row r="48">
          <cell r="B48">
            <v>8317</v>
          </cell>
          <cell r="C48" t="str">
            <v>Laurea magistrale DM270</v>
          </cell>
          <cell r="D48" t="str">
            <v>SI</v>
          </cell>
          <cell r="E48" t="str">
            <v>SCIENZE FILOSOFICHE (D.M.270/04)</v>
          </cell>
          <cell r="F48">
            <v>29.5233644859813</v>
          </cell>
          <cell r="G48">
            <v>0.9345794392523363</v>
          </cell>
          <cell r="H48">
            <v>5.607476635514018</v>
          </cell>
          <cell r="I48">
            <v>93.45794392523365</v>
          </cell>
          <cell r="J48">
            <v>29.6751592356688</v>
          </cell>
          <cell r="K48">
            <v>0.3184713375796179</v>
          </cell>
          <cell r="L48">
            <v>5.095541401273886</v>
          </cell>
          <cell r="M48">
            <v>94.5859872611465</v>
          </cell>
          <cell r="N48">
            <v>29.4824561403509</v>
          </cell>
          <cell r="O48">
            <v>0.43859649122807015</v>
          </cell>
          <cell r="P48">
            <v>7.456140350877193</v>
          </cell>
          <cell r="Q48">
            <v>92.10526315789474</v>
          </cell>
          <cell r="R48">
            <v>29.200714285714287</v>
          </cell>
          <cell r="S48">
            <v>2.5</v>
          </cell>
          <cell r="T48">
            <v>5</v>
          </cell>
          <cell r="U48">
            <v>92.5</v>
          </cell>
        </row>
        <row r="49">
          <cell r="B49">
            <v>8318</v>
          </cell>
          <cell r="C49" t="str">
            <v>Laurea magistrale DM270</v>
          </cell>
          <cell r="D49" t="str">
            <v>NO</v>
          </cell>
          <cell r="E49" t="str">
            <v>SCIENZE STORICHE (D.M.270/04)</v>
          </cell>
          <cell r="F49">
            <v>28.9090909090909</v>
          </cell>
          <cell r="G49">
            <v>5.05050505050505</v>
          </cell>
          <cell r="H49">
            <v>12.121212121212121</v>
          </cell>
          <cell r="I49">
            <v>82.82828282828282</v>
          </cell>
          <cell r="J49">
            <v>28.3597122302158</v>
          </cell>
          <cell r="K49">
            <v>3.597122302158273</v>
          </cell>
          <cell r="L49">
            <v>25.899280575539567</v>
          </cell>
          <cell r="M49">
            <v>70.50359712230215</v>
          </cell>
          <cell r="N49">
            <v>28.4945054945055</v>
          </cell>
          <cell r="O49">
            <v>2.197802197802198</v>
          </cell>
          <cell r="P49">
            <v>23.076923076923077</v>
          </cell>
          <cell r="Q49">
            <v>74.72527472527473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8013</v>
          </cell>
          <cell r="C50" t="str">
            <v>Laurea magistrale DM270</v>
          </cell>
          <cell r="D50" t="str">
            <v>SI</v>
          </cell>
          <cell r="E50" t="str">
            <v>SCIENZE STORICHE E DELLA DOCUMENTAZIONE STORICA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28.757142857142856</v>
          </cell>
          <cell r="S50">
            <v>0</v>
          </cell>
          <cell r="T50">
            <v>25</v>
          </cell>
          <cell r="U50">
            <v>75</v>
          </cell>
        </row>
        <row r="51">
          <cell r="B51">
            <v>5024</v>
          </cell>
          <cell r="C51" t="str">
            <v>Laurea specialistica DM509</v>
          </cell>
          <cell r="D51" t="str">
            <v>NO</v>
          </cell>
          <cell r="E51" t="str">
            <v>FILOSOFIA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B52">
            <v>5053</v>
          </cell>
          <cell r="C52" t="str">
            <v>Laurea specialistica DM509</v>
          </cell>
          <cell r="D52" t="str">
            <v>NO</v>
          </cell>
          <cell r="E52" t="str">
            <v>STORIA E SOCIETA'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B53">
            <v>7744</v>
          </cell>
          <cell r="C53" t="str">
            <v>Laurea DM270</v>
          </cell>
          <cell r="D53" t="str">
            <v>SI</v>
          </cell>
          <cell r="E53" t="str">
            <v>FISICA (D.M.270/04)</v>
          </cell>
          <cell r="F53">
            <v>25.6107784431138</v>
          </cell>
          <cell r="G53">
            <v>22.75449101796407</v>
          </cell>
          <cell r="H53">
            <v>44.91017964071856</v>
          </cell>
          <cell r="I53">
            <v>32.33532934131736</v>
          </cell>
          <cell r="J53">
            <v>26.2535885167464</v>
          </cell>
          <cell r="K53">
            <v>23.923444976076556</v>
          </cell>
          <cell r="L53">
            <v>29.1866028708134</v>
          </cell>
          <cell r="M53">
            <v>46.889952153110045</v>
          </cell>
          <cell r="N53">
            <v>26.9879518072289</v>
          </cell>
          <cell r="O53">
            <v>16.867469879518072</v>
          </cell>
          <cell r="P53">
            <v>30.72289156626506</v>
          </cell>
          <cell r="Q53">
            <v>52.40963855421686</v>
          </cell>
          <cell r="R53">
            <v>24.67962962962963</v>
          </cell>
          <cell r="S53">
            <v>38.88888888888889</v>
          </cell>
          <cell r="T53">
            <v>36.11111111111111</v>
          </cell>
          <cell r="U53">
            <v>25</v>
          </cell>
        </row>
        <row r="54">
          <cell r="B54">
            <v>7745</v>
          </cell>
          <cell r="C54" t="str">
            <v>Laurea DM270</v>
          </cell>
          <cell r="D54" t="str">
            <v>SI</v>
          </cell>
          <cell r="E54" t="str">
            <v>SCIENZA DEI MATERIALI (D.M.270/04)</v>
          </cell>
          <cell r="F54">
            <v>25.4929577464789</v>
          </cell>
          <cell r="G54">
            <v>32.3943661971831</v>
          </cell>
          <cell r="H54">
            <v>35.2112676056338</v>
          </cell>
          <cell r="I54">
            <v>32.3943661971831</v>
          </cell>
          <cell r="J54">
            <v>25.406976744186</v>
          </cell>
          <cell r="K54">
            <v>26.744186046511626</v>
          </cell>
          <cell r="L54">
            <v>43.02325581395349</v>
          </cell>
          <cell r="M54">
            <v>30.23255813953488</v>
          </cell>
          <cell r="N54">
            <v>24.1518987341772</v>
          </cell>
          <cell r="O54">
            <v>43.037974683544306</v>
          </cell>
          <cell r="P54">
            <v>40.50632911392405</v>
          </cell>
          <cell r="Q54">
            <v>16.455696202531644</v>
          </cell>
          <cell r="R54">
            <v>22.70750936903387</v>
          </cell>
          <cell r="S54">
            <v>75.86206896551724</v>
          </cell>
          <cell r="T54">
            <v>24.137931034482758</v>
          </cell>
          <cell r="U54">
            <v>0</v>
          </cell>
        </row>
        <row r="55">
          <cell r="B55">
            <v>1051</v>
          </cell>
          <cell r="C55" t="str">
            <v>Laurea DM509</v>
          </cell>
          <cell r="D55" t="str">
            <v>NO</v>
          </cell>
          <cell r="E55" t="str">
            <v>FISICA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>
            <v>1057</v>
          </cell>
          <cell r="C56" t="str">
            <v>Laurea DM509</v>
          </cell>
          <cell r="D56" t="str">
            <v>NO</v>
          </cell>
          <cell r="E56" t="str">
            <v>SCIENZA DEI MATERIALI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B57">
            <v>8743</v>
          </cell>
          <cell r="C57" t="str">
            <v>Laurea magistrale DM270</v>
          </cell>
          <cell r="D57" t="str">
            <v>SI</v>
          </cell>
          <cell r="E57" t="str">
            <v>FISICA (D.M.270/04)</v>
          </cell>
          <cell r="F57">
            <v>28.4285714285714</v>
          </cell>
          <cell r="G57">
            <v>4.201680672268908</v>
          </cell>
          <cell r="H57">
            <v>19.327731092436977</v>
          </cell>
          <cell r="I57">
            <v>76.47058823529412</v>
          </cell>
          <cell r="J57">
            <v>29.1341463414634</v>
          </cell>
          <cell r="K57">
            <v>1.2195121951219512</v>
          </cell>
          <cell r="L57">
            <v>13.414634146341465</v>
          </cell>
          <cell r="M57">
            <v>85.36585365853658</v>
          </cell>
          <cell r="N57">
            <v>29.2682926829268</v>
          </cell>
          <cell r="O57">
            <v>0.8130081300813009</v>
          </cell>
          <cell r="P57">
            <v>8.94308943089431</v>
          </cell>
          <cell r="Q57">
            <v>90.2439024390244</v>
          </cell>
          <cell r="R57">
            <v>29.346754994332848</v>
          </cell>
          <cell r="S57">
            <v>0</v>
          </cell>
          <cell r="T57">
            <v>5.88235294117647</v>
          </cell>
          <cell r="U57">
            <v>94.11764705882352</v>
          </cell>
        </row>
        <row r="58">
          <cell r="B58">
            <v>7222</v>
          </cell>
          <cell r="C58" t="str">
            <v>Laurea DM270</v>
          </cell>
          <cell r="D58" t="str">
            <v>SI</v>
          </cell>
          <cell r="E58" t="str">
            <v>SCIENZE DEI SERVIZI GIURIDICI (D.M.270/04)</v>
          </cell>
          <cell r="F58">
            <v>25.5741626794258</v>
          </cell>
          <cell r="G58">
            <v>23.923444976076556</v>
          </cell>
          <cell r="H58">
            <v>46.411483253588514</v>
          </cell>
          <cell r="I58">
            <v>29.665071770334926</v>
          </cell>
          <cell r="J58">
            <v>24.9005235602094</v>
          </cell>
          <cell r="K58">
            <v>32.460732984293195</v>
          </cell>
          <cell r="L58">
            <v>39.79057591623037</v>
          </cell>
          <cell r="M58">
            <v>27.748691099476442</v>
          </cell>
          <cell r="N58">
            <v>25.4128440366972</v>
          </cell>
          <cell r="O58">
            <v>23.394495412844037</v>
          </cell>
          <cell r="P58">
            <v>44.4954128440367</v>
          </cell>
          <cell r="Q58">
            <v>32.11009174311927</v>
          </cell>
          <cell r="R58">
            <v>25.244143404488227</v>
          </cell>
          <cell r="S58">
            <v>24.137931034482758</v>
          </cell>
          <cell r="T58">
            <v>57.47126436781609</v>
          </cell>
          <cell r="U58">
            <v>18.39080459770115</v>
          </cell>
        </row>
        <row r="59">
          <cell r="B59">
            <v>7223</v>
          </cell>
          <cell r="C59" t="str">
            <v>Laurea DM270</v>
          </cell>
          <cell r="D59" t="str">
            <v>SI</v>
          </cell>
          <cell r="E59" t="str">
            <v>SCIENZE DEI SERVIZI GIURIDICI D'IMPRESA (D.M.270/04)</v>
          </cell>
          <cell r="F59">
            <v>24.2982456140351</v>
          </cell>
          <cell r="G59">
            <v>34.21052631578947</v>
          </cell>
          <cell r="H59">
            <v>46.49122807017544</v>
          </cell>
          <cell r="I59">
            <v>19.298245614035086</v>
          </cell>
          <cell r="J59">
            <v>24.2688172043011</v>
          </cell>
          <cell r="K59">
            <v>32.25806451612903</v>
          </cell>
          <cell r="L59">
            <v>46.236559139784944</v>
          </cell>
          <cell r="M59">
            <v>21.50537634408602</v>
          </cell>
          <cell r="N59">
            <v>24.6153846153846</v>
          </cell>
          <cell r="O59">
            <v>34.26573426573427</v>
          </cell>
          <cell r="P59">
            <v>44.05594405594406</v>
          </cell>
          <cell r="Q59">
            <v>21.678321678321677</v>
          </cell>
          <cell r="R59">
            <v>24.25531135531136</v>
          </cell>
          <cell r="S59">
            <v>42.30769230769231</v>
          </cell>
          <cell r="T59">
            <v>42.30769230769231</v>
          </cell>
          <cell r="U59">
            <v>15.384615384615385</v>
          </cell>
        </row>
        <row r="60">
          <cell r="B60">
            <v>1019</v>
          </cell>
          <cell r="C60" t="str">
            <v>Laurea DM509</v>
          </cell>
          <cell r="D60" t="str">
            <v>NO</v>
          </cell>
          <cell r="E60" t="str">
            <v>SCIENZE GIURIDICHE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>
            <v>1088</v>
          </cell>
          <cell r="C61" t="str">
            <v>Laurea DM509</v>
          </cell>
          <cell r="D61" t="str">
            <v>NO</v>
          </cell>
          <cell r="E61" t="str">
            <v>SCIENZE GIURIDICHE D'IMPRESA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B62">
            <v>6001</v>
          </cell>
          <cell r="C62" t="str">
            <v>Laurea magistrale ciclo unico 5 anni DM270</v>
          </cell>
          <cell r="D62" t="str">
            <v>SI</v>
          </cell>
          <cell r="E62" t="str">
            <v>GIURISPRUDENZA</v>
          </cell>
          <cell r="F62">
            <v>26.6066978193146</v>
          </cell>
          <cell r="G62">
            <v>15.787831513260532</v>
          </cell>
          <cell r="H62">
            <v>39.344773790951635</v>
          </cell>
          <cell r="I62">
            <v>44.86739469578783</v>
          </cell>
          <cell r="J62">
            <v>26.4511278195489</v>
          </cell>
          <cell r="K62">
            <v>18.358395989974937</v>
          </cell>
          <cell r="L62">
            <v>37.15538847117795</v>
          </cell>
          <cell r="M62">
            <v>44.48621553884712</v>
          </cell>
          <cell r="N62">
            <v>26.3757844222961</v>
          </cell>
          <cell r="O62">
            <v>17.997043606799703</v>
          </cell>
          <cell r="P62">
            <v>39.54175905395418</v>
          </cell>
          <cell r="Q62">
            <v>42.46119733924612</v>
          </cell>
          <cell r="R62">
            <v>25.613834586466165</v>
          </cell>
          <cell r="S62">
            <v>22.857142857142858</v>
          </cell>
          <cell r="T62">
            <v>56.2406015037594</v>
          </cell>
          <cell r="U62">
            <v>20.902255639097746</v>
          </cell>
        </row>
        <row r="63">
          <cell r="B63">
            <v>6002</v>
          </cell>
          <cell r="C63" t="str">
            <v>Laurea magistrale ciclo unico 5 anni DM270</v>
          </cell>
          <cell r="D63" t="str">
            <v>SI</v>
          </cell>
          <cell r="E63" t="str">
            <v>GIURISPRUDENZA (già Giurisprudenza d'impresa)</v>
          </cell>
          <cell r="F63">
            <v>25.8443113772455</v>
          </cell>
          <cell r="G63">
            <v>22.45508982035928</v>
          </cell>
          <cell r="H63">
            <v>41.91616766467065</v>
          </cell>
          <cell r="I63">
            <v>35.62874251497006</v>
          </cell>
          <cell r="J63">
            <v>25.8865671641791</v>
          </cell>
          <cell r="K63">
            <v>20.8955223880597</v>
          </cell>
          <cell r="L63">
            <v>43.582089552238806</v>
          </cell>
          <cell r="M63">
            <v>35.52238805970149</v>
          </cell>
          <cell r="N63">
            <v>25.7801418439716</v>
          </cell>
          <cell r="O63">
            <v>23.57142857142857</v>
          </cell>
          <cell r="P63">
            <v>38.92857142857143</v>
          </cell>
          <cell r="Q63">
            <v>37.5</v>
          </cell>
          <cell r="R63">
            <v>25.739157165213506</v>
          </cell>
          <cell r="S63">
            <v>18.30985915492958</v>
          </cell>
          <cell r="T63">
            <v>59.154929577464785</v>
          </cell>
          <cell r="U63">
            <v>22.535211267605636</v>
          </cell>
        </row>
        <row r="64">
          <cell r="B64">
            <v>7746</v>
          </cell>
          <cell r="C64" t="str">
            <v>Laurea DM270</v>
          </cell>
          <cell r="D64" t="str">
            <v>SI</v>
          </cell>
          <cell r="E64" t="str">
            <v>INFORMATICA (D.M.270/04)</v>
          </cell>
          <cell r="F64">
            <v>24.2794612794613</v>
          </cell>
          <cell r="G64">
            <v>38.38383838383838</v>
          </cell>
          <cell r="H64">
            <v>44.78114478114478</v>
          </cell>
          <cell r="I64">
            <v>16.835016835016837</v>
          </cell>
          <cell r="J64">
            <v>23.8836477987421</v>
          </cell>
          <cell r="K64">
            <v>44.9685534591195</v>
          </cell>
          <cell r="L64">
            <v>39.937106918238996</v>
          </cell>
          <cell r="M64">
            <v>15.09433962264151</v>
          </cell>
          <cell r="N64">
            <v>23.2485875706215</v>
          </cell>
          <cell r="O64">
            <v>50.847457627118644</v>
          </cell>
          <cell r="P64">
            <v>35.87570621468927</v>
          </cell>
          <cell r="Q64">
            <v>13.27683615819209</v>
          </cell>
          <cell r="R64">
            <v>23.66537037037037</v>
          </cell>
          <cell r="S64">
            <v>47.77777777777778</v>
          </cell>
          <cell r="T64">
            <v>48.888888888888886</v>
          </cell>
          <cell r="U64">
            <v>3.3333333333333335</v>
          </cell>
        </row>
        <row r="65">
          <cell r="B65">
            <v>7912</v>
          </cell>
          <cell r="C65" t="str">
            <v>Laurea DM270</v>
          </cell>
          <cell r="D65" t="str">
            <v>NO</v>
          </cell>
          <cell r="E65" t="str">
            <v>INFORMATICA (D.M.270/04) - BRINDISI</v>
          </cell>
          <cell r="F65">
            <v>25</v>
          </cell>
          <cell r="G65">
            <v>30.158730158730158</v>
          </cell>
          <cell r="H65">
            <v>42.857142857142854</v>
          </cell>
          <cell r="I65">
            <v>26.984126984126984</v>
          </cell>
          <cell r="J65">
            <v>24.2920353982301</v>
          </cell>
          <cell r="K65">
            <v>36.283185840707965</v>
          </cell>
          <cell r="L65">
            <v>43.36283185840708</v>
          </cell>
          <cell r="M65">
            <v>20.353982300884958</v>
          </cell>
          <cell r="N65">
            <v>24.3471074380165</v>
          </cell>
          <cell r="O65">
            <v>36.36363636363637</v>
          </cell>
          <cell r="P65">
            <v>44.62809917355372</v>
          </cell>
          <cell r="Q65">
            <v>19.00826446280992</v>
          </cell>
          <cell r="R65">
            <v>23.89494949494949</v>
          </cell>
          <cell r="S65">
            <v>45.45454545454545</v>
          </cell>
          <cell r="T65">
            <v>51.515151515151516</v>
          </cell>
          <cell r="U65">
            <v>3.0303030303030303</v>
          </cell>
        </row>
        <row r="66">
          <cell r="B66">
            <v>7748</v>
          </cell>
          <cell r="C66" t="str">
            <v>Laurea DM270</v>
          </cell>
          <cell r="D66" t="str">
            <v>NO</v>
          </cell>
          <cell r="E66" t="str">
            <v>INFORMATICA E COMUNICAZIONE DIGITALE (D.M.270/04)</v>
          </cell>
          <cell r="F66">
            <v>24.8542713567839</v>
          </cell>
          <cell r="G66">
            <v>29.145728643216078</v>
          </cell>
          <cell r="H66">
            <v>46.733668341708544</v>
          </cell>
          <cell r="I66">
            <v>24.120603015075375</v>
          </cell>
          <cell r="J66">
            <v>25.0954545454545</v>
          </cell>
          <cell r="K66">
            <v>29.09090909090909</v>
          </cell>
          <cell r="L66">
            <v>44.54545454545455</v>
          </cell>
          <cell r="M66">
            <v>26.36363636363636</v>
          </cell>
          <cell r="N66">
            <v>24.3767123287671</v>
          </cell>
          <cell r="O66">
            <v>40.75342465753425</v>
          </cell>
          <cell r="P66">
            <v>38.35616438356164</v>
          </cell>
          <cell r="Q66">
            <v>20.89041095890411</v>
          </cell>
          <cell r="R66">
            <v>22.89166666666667</v>
          </cell>
          <cell r="S66">
            <v>63.46153846153846</v>
          </cell>
          <cell r="T66">
            <v>32.69230769230769</v>
          </cell>
          <cell r="U66">
            <v>3.8461538461538463</v>
          </cell>
        </row>
        <row r="67">
          <cell r="B67">
            <v>7892</v>
          </cell>
          <cell r="C67" t="str">
            <v>Laurea DM270</v>
          </cell>
          <cell r="D67" t="str">
            <v>SI</v>
          </cell>
          <cell r="E67" t="str">
            <v>INFORMATICA E COMUNICAZIONE DIGITALE (D.M.270/04) - TARANTO</v>
          </cell>
          <cell r="F67">
            <v>23.5119047619048</v>
          </cell>
          <cell r="G67">
            <v>50</v>
          </cell>
          <cell r="H67">
            <v>34.523809523809526</v>
          </cell>
          <cell r="I67">
            <v>15.476190476190476</v>
          </cell>
          <cell r="J67">
            <v>24.8362068965517</v>
          </cell>
          <cell r="K67">
            <v>37.06896551724138</v>
          </cell>
          <cell r="L67">
            <v>36.206896551724135</v>
          </cell>
          <cell r="M67">
            <v>26.72413793103448</v>
          </cell>
          <cell r="N67">
            <v>24.1138211382114</v>
          </cell>
          <cell r="O67">
            <v>45.52845528455284</v>
          </cell>
          <cell r="P67">
            <v>32.52032520325203</v>
          </cell>
          <cell r="Q67">
            <v>21.951219512195124</v>
          </cell>
          <cell r="R67">
            <v>22.778174603174605</v>
          </cell>
          <cell r="S67">
            <v>66.66666666666666</v>
          </cell>
          <cell r="T67">
            <v>33.33333333333333</v>
          </cell>
          <cell r="U67">
            <v>0</v>
          </cell>
        </row>
        <row r="68">
          <cell r="B68">
            <v>7749</v>
          </cell>
          <cell r="C68" t="str">
            <v>Laurea DM270</v>
          </cell>
          <cell r="D68" t="str">
            <v>SI</v>
          </cell>
          <cell r="E68" t="str">
            <v>INFORMATICA E TECNOLOGIE PER LA PRODUZIONE DEL SOFTWARE (D.M.270/04)</v>
          </cell>
          <cell r="F68">
            <v>24.171875</v>
          </cell>
          <cell r="G68">
            <v>40.625</v>
          </cell>
          <cell r="H68">
            <v>41.66666666666667</v>
          </cell>
          <cell r="I68">
            <v>17.708333333333336</v>
          </cell>
          <cell r="J68">
            <v>24.9898648648649</v>
          </cell>
          <cell r="K68">
            <v>33.78378378378378</v>
          </cell>
          <cell r="L68">
            <v>35.810810810810814</v>
          </cell>
          <cell r="M68">
            <v>30.405405405405407</v>
          </cell>
          <cell r="N68">
            <v>24.3522012578616</v>
          </cell>
          <cell r="O68">
            <v>38.9937106918239</v>
          </cell>
          <cell r="P68">
            <v>35.84905660377358</v>
          </cell>
          <cell r="Q68">
            <v>25.157232704402517</v>
          </cell>
          <cell r="R68">
            <v>24.342290249433116</v>
          </cell>
          <cell r="S68">
            <v>38.69047619047619</v>
          </cell>
          <cell r="T68">
            <v>52.976190476190474</v>
          </cell>
          <cell r="U68">
            <v>8.333333333333332</v>
          </cell>
        </row>
        <row r="69">
          <cell r="B69">
            <v>1054</v>
          </cell>
          <cell r="C69" t="str">
            <v>Laurea DM509</v>
          </cell>
          <cell r="D69" t="str">
            <v>NO</v>
          </cell>
          <cell r="E69" t="str">
            <v>INFORMATICA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B70">
            <v>1082</v>
          </cell>
          <cell r="C70" t="str">
            <v>Laurea DM509</v>
          </cell>
          <cell r="D70" t="str">
            <v>NO</v>
          </cell>
          <cell r="E70" t="str">
            <v>INFORMATICA (BRINDISI)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>
            <v>1055</v>
          </cell>
          <cell r="C71" t="str">
            <v>Laurea DM509</v>
          </cell>
          <cell r="D71" t="str">
            <v>NO</v>
          </cell>
          <cell r="E71" t="str">
            <v>INFORMATICA E COMUNICAZIONE DIGITALE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B72">
            <v>1104</v>
          </cell>
          <cell r="C72" t="str">
            <v>Laurea DM509</v>
          </cell>
          <cell r="D72" t="str">
            <v>NO</v>
          </cell>
          <cell r="E72" t="str">
            <v>INFORMATICA E COMUNICAZIONE DIGITALE (TARANTO)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>
            <v>1102</v>
          </cell>
          <cell r="C73" t="str">
            <v>Laurea DM509</v>
          </cell>
          <cell r="D73" t="str">
            <v>NO</v>
          </cell>
          <cell r="E73" t="str">
            <v>INFORMATICA E TECNOLOGIE PER LA PRODUZIONE DEL SOFTWARE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8744</v>
          </cell>
          <cell r="C74" t="str">
            <v>Laurea magistrale DM270</v>
          </cell>
          <cell r="D74" t="str">
            <v>SI</v>
          </cell>
          <cell r="E74" t="str">
            <v>INFORMATICA (D.M.270/04)</v>
          </cell>
          <cell r="F74">
            <v>26.4085365853659</v>
          </cell>
          <cell r="G74">
            <v>18.29268292682927</v>
          </cell>
          <cell r="H74">
            <v>40.243902439024396</v>
          </cell>
          <cell r="I74">
            <v>41.46341463414634</v>
          </cell>
          <cell r="J74">
            <v>26.1176470588235</v>
          </cell>
          <cell r="K74">
            <v>20.32085561497326</v>
          </cell>
          <cell r="L74">
            <v>41.17647058823529</v>
          </cell>
          <cell r="M74">
            <v>38.50267379679144</v>
          </cell>
          <cell r="N74">
            <v>25.6578947368421</v>
          </cell>
          <cell r="O74">
            <v>26.31578947368421</v>
          </cell>
          <cell r="P74">
            <v>40.35087719298245</v>
          </cell>
          <cell r="Q74">
            <v>33.33333333333333</v>
          </cell>
          <cell r="R74">
            <v>26.223520923520923</v>
          </cell>
          <cell r="S74">
            <v>9.090909090909092</v>
          </cell>
          <cell r="T74">
            <v>69.6969696969697</v>
          </cell>
          <cell r="U74">
            <v>21.21212121212121</v>
          </cell>
        </row>
        <row r="75">
          <cell r="B75">
            <v>1101</v>
          </cell>
          <cell r="C75" t="str">
            <v>Laurea specialistica DM509</v>
          </cell>
          <cell r="D75" t="str">
            <v>NO</v>
          </cell>
          <cell r="E75" t="str">
            <v>INFORMATICA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B76">
            <v>7112</v>
          </cell>
          <cell r="C76" t="str">
            <v>Laurea DM270</v>
          </cell>
          <cell r="D76" t="str">
            <v>NO</v>
          </cell>
          <cell r="E76" t="str">
            <v>ECONOMIA E AMMINISTRAZIONE DELLE AZIENDE (D.M.270/04 - INTERCLASSE)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 t="str">
            <v>-</v>
          </cell>
          <cell r="L76" t="str">
            <v>-</v>
          </cell>
          <cell r="M76" t="str">
            <v>-</v>
          </cell>
          <cell r="N76" t="str">
            <v>-</v>
          </cell>
          <cell r="O76" t="str">
            <v>-</v>
          </cell>
          <cell r="P76" t="str">
            <v>-</v>
          </cell>
          <cell r="Q76" t="str">
            <v>-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B77">
            <v>7113</v>
          </cell>
          <cell r="C77" t="str">
            <v>Laurea DM270</v>
          </cell>
          <cell r="D77" t="str">
            <v>SI</v>
          </cell>
          <cell r="E77" t="str">
            <v>ECONOMIA E AMMINISTRAZIONE DELLE AZIENDE (D.M.270/04)</v>
          </cell>
          <cell r="F77">
            <v>22.2875</v>
          </cell>
          <cell r="G77">
            <v>62.916666666666664</v>
          </cell>
          <cell r="H77">
            <v>27.500000000000004</v>
          </cell>
          <cell r="I77">
            <v>9.583333333333334</v>
          </cell>
          <cell r="J77">
            <v>23.203056768559</v>
          </cell>
          <cell r="K77">
            <v>51.7467248908297</v>
          </cell>
          <cell r="L77">
            <v>32.314410480349345</v>
          </cell>
          <cell r="M77">
            <v>15.938864628820962</v>
          </cell>
          <cell r="N77">
            <v>23.9613445378151</v>
          </cell>
          <cell r="O77">
            <v>45.04201680672269</v>
          </cell>
          <cell r="P77">
            <v>32.10084033613445</v>
          </cell>
          <cell r="Q77">
            <v>22.857142857142858</v>
          </cell>
          <cell r="R77">
            <v>23.653853046594968</v>
          </cell>
          <cell r="S77">
            <v>53.2258064516129</v>
          </cell>
          <cell r="T77">
            <v>42.473118279569896</v>
          </cell>
          <cell r="U77">
            <v>4.301075268817205</v>
          </cell>
        </row>
        <row r="78">
          <cell r="B78">
            <v>7282</v>
          </cell>
          <cell r="C78" t="str">
            <v>Laurea DM270</v>
          </cell>
          <cell r="D78" t="str">
            <v>NO</v>
          </cell>
          <cell r="E78" t="str">
            <v>OPERATORE DEI SERVIZI GIURIDICI (D.M.270/04) - TARANTO </v>
          </cell>
          <cell r="F78">
            <v>25.25</v>
          </cell>
          <cell r="G78">
            <v>23.52941176470588</v>
          </cell>
          <cell r="H78">
            <v>43.38235294117647</v>
          </cell>
          <cell r="I78">
            <v>33.088235294117645</v>
          </cell>
          <cell r="J78">
            <v>25.4409448818898</v>
          </cell>
          <cell r="K78">
            <v>22.04724409448819</v>
          </cell>
          <cell r="L78">
            <v>45.66929133858268</v>
          </cell>
          <cell r="M78">
            <v>32.28346456692913</v>
          </cell>
          <cell r="N78">
            <v>25.6962962962963</v>
          </cell>
          <cell r="O78">
            <v>18.51851851851852</v>
          </cell>
          <cell r="P78">
            <v>47.40740740740741</v>
          </cell>
          <cell r="Q78">
            <v>34.074074074074076</v>
          </cell>
          <cell r="R78">
            <v>30</v>
          </cell>
          <cell r="S78">
            <v>0</v>
          </cell>
          <cell r="T78">
            <v>0</v>
          </cell>
          <cell r="U78">
            <v>100</v>
          </cell>
        </row>
        <row r="79">
          <cell r="B79">
            <v>7894</v>
          </cell>
          <cell r="C79" t="str">
            <v>Laurea DM270</v>
          </cell>
          <cell r="D79" t="str">
            <v>SI</v>
          </cell>
          <cell r="E79" t="str">
            <v>SCIENZE E GESTIONE DELLE ATTIVITA' MARITTIME (D.M.270/04)</v>
          </cell>
          <cell r="F79">
            <v>23.0473815461347</v>
          </cell>
          <cell r="G79">
            <v>55.36159600997507</v>
          </cell>
          <cell r="H79">
            <v>27.93017456359102</v>
          </cell>
          <cell r="I79">
            <v>16.708229426433917</v>
          </cell>
          <cell r="J79">
            <v>22.887323943662</v>
          </cell>
          <cell r="K79">
            <v>56.33802816901409</v>
          </cell>
          <cell r="L79">
            <v>28.169014084507044</v>
          </cell>
          <cell r="M79">
            <v>15.492957746478872</v>
          </cell>
          <cell r="N79">
            <v>24.041948579161</v>
          </cell>
          <cell r="O79">
            <v>43.301759133964815</v>
          </cell>
          <cell r="P79">
            <v>34.776725304465494</v>
          </cell>
          <cell r="Q79">
            <v>21.921515561569688</v>
          </cell>
          <cell r="R79">
            <v>23.754825115887062</v>
          </cell>
          <cell r="S79">
            <v>55.75221238938053</v>
          </cell>
          <cell r="T79">
            <v>43.36283185840708</v>
          </cell>
          <cell r="U79">
            <v>0.8849557522123894</v>
          </cell>
        </row>
        <row r="80">
          <cell r="B80">
            <v>1011</v>
          </cell>
          <cell r="C80" t="str">
            <v>Laurea DM509</v>
          </cell>
          <cell r="D80" t="str">
            <v>NO</v>
          </cell>
          <cell r="E80" t="str">
            <v>ECONOMIA AZIENDALE (TARANTO)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1013</v>
          </cell>
          <cell r="C81" t="str">
            <v>Laurea DM509</v>
          </cell>
          <cell r="D81" t="str">
            <v>NO</v>
          </cell>
          <cell r="E81" t="str">
            <v>ECONOMIA E COMMERCIO (TARANTO)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B82">
            <v>1020</v>
          </cell>
          <cell r="C82" t="str">
            <v>Laurea DM509</v>
          </cell>
          <cell r="D82" t="str">
            <v>NO</v>
          </cell>
          <cell r="E82" t="str">
            <v>SCIENZE GIURIDICHE (TARANTO)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B83">
            <v>6003</v>
          </cell>
          <cell r="C83" t="str">
            <v>Laurea magistrale ciclo unico 5 anni DM270</v>
          </cell>
          <cell r="D83" t="str">
            <v>SI</v>
          </cell>
          <cell r="E83" t="str">
            <v>GIURISPRUDENZA (TARANTO)</v>
          </cell>
          <cell r="F83">
            <v>26.2624113475177</v>
          </cell>
          <cell r="G83">
            <v>18.156028368794328</v>
          </cell>
          <cell r="H83">
            <v>39.57446808510638</v>
          </cell>
          <cell r="I83">
            <v>42.269503546099294</v>
          </cell>
          <cell r="J83">
            <v>26.6532467532468</v>
          </cell>
          <cell r="K83">
            <v>14.415584415584416</v>
          </cell>
          <cell r="L83">
            <v>41.688311688311686</v>
          </cell>
          <cell r="M83">
            <v>43.896103896103895</v>
          </cell>
          <cell r="N83">
            <v>26.5</v>
          </cell>
          <cell r="O83">
            <v>16.573033707865168</v>
          </cell>
          <cell r="P83">
            <v>39.04494382022472</v>
          </cell>
          <cell r="Q83">
            <v>44.38202247191011</v>
          </cell>
          <cell r="R83">
            <v>25.998789115646254</v>
          </cell>
          <cell r="S83">
            <v>19.428571428571427</v>
          </cell>
          <cell r="T83">
            <v>49.714285714285715</v>
          </cell>
          <cell r="U83">
            <v>30.857142857142854</v>
          </cell>
        </row>
        <row r="84">
          <cell r="B84">
            <v>8122</v>
          </cell>
          <cell r="C84" t="str">
            <v>Laurea magistrale DM270</v>
          </cell>
          <cell r="D84" t="str">
            <v>SI</v>
          </cell>
          <cell r="E84" t="str">
            <v>STRATEGIE D'IMPRESE E MANAGEMENT (D.M.270/04)</v>
          </cell>
          <cell r="F84">
            <v>27.9084249084249</v>
          </cell>
          <cell r="G84">
            <v>6.593406593406594</v>
          </cell>
          <cell r="H84">
            <v>24.54212454212454</v>
          </cell>
          <cell r="I84">
            <v>68.86446886446886</v>
          </cell>
          <cell r="J84">
            <v>27.7306397306397</v>
          </cell>
          <cell r="K84">
            <v>4.713804713804714</v>
          </cell>
          <cell r="L84">
            <v>34.00673400673401</v>
          </cell>
          <cell r="M84">
            <v>61.27946127946128</v>
          </cell>
          <cell r="N84">
            <v>27.931914893617</v>
          </cell>
          <cell r="O84">
            <v>6.808510638297872</v>
          </cell>
          <cell r="P84">
            <v>27.23404255319149</v>
          </cell>
          <cell r="Q84">
            <v>65.95744680851064</v>
          </cell>
          <cell r="R84">
            <v>27.840693321353704</v>
          </cell>
          <cell r="S84">
            <v>5.660377358490567</v>
          </cell>
          <cell r="T84">
            <v>30.18867924528302</v>
          </cell>
          <cell r="U84">
            <v>64.15094339622641</v>
          </cell>
        </row>
        <row r="85">
          <cell r="B85">
            <v>5012</v>
          </cell>
          <cell r="C85" t="str">
            <v>Laurea specialistica DM509</v>
          </cell>
          <cell r="D85" t="str">
            <v>NO</v>
          </cell>
          <cell r="E85" t="str">
            <v>CONSULENZA PROFESSIONALE PER LE AZIENDE (TARANTO)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>
            <v>7413</v>
          </cell>
          <cell r="C86" t="str">
            <v>Laurea DM270</v>
          </cell>
          <cell r="D86" t="str">
            <v>SI</v>
          </cell>
          <cell r="E86" t="str">
            <v>COMUNICAZIONE LINGUISTICA E INTERCULTURALE (D.M.270/04)</v>
          </cell>
          <cell r="F86">
            <v>27.3505477308294</v>
          </cell>
          <cell r="G86">
            <v>9.389671361502346</v>
          </cell>
          <cell r="H86">
            <v>36.38497652582159</v>
          </cell>
          <cell r="I86">
            <v>54.22535211267606</v>
          </cell>
          <cell r="J86">
            <v>27.2727957799548</v>
          </cell>
          <cell r="K86">
            <v>9.34438583270535</v>
          </cell>
          <cell r="L86">
            <v>36.850037678975134</v>
          </cell>
          <cell r="M86">
            <v>53.80557648831952</v>
          </cell>
          <cell r="N86">
            <v>26.9455667789001</v>
          </cell>
          <cell r="O86">
            <v>11.672278338945006</v>
          </cell>
          <cell r="P86">
            <v>38.77665544332211</v>
          </cell>
          <cell r="Q86">
            <v>49.55106621773289</v>
          </cell>
          <cell r="R86">
            <v>26.788386509982505</v>
          </cell>
          <cell r="S86">
            <v>8.764940239043826</v>
          </cell>
          <cell r="T86">
            <v>58.76494023904383</v>
          </cell>
          <cell r="U86">
            <v>32.47011952191235</v>
          </cell>
        </row>
        <row r="87">
          <cell r="B87">
            <v>7412</v>
          </cell>
          <cell r="C87" t="str">
            <v>Laurea DM270</v>
          </cell>
          <cell r="D87" t="str">
            <v>SI</v>
          </cell>
          <cell r="E87" t="str">
            <v>CULTURE DELLE LINGUE MODERNE E DEL TURISMO (D.M.270/04)</v>
          </cell>
          <cell r="F87">
            <v>27.0698812019567</v>
          </cell>
          <cell r="G87">
            <v>13.20754716981132</v>
          </cell>
          <cell r="H87">
            <v>34.45143256464011</v>
          </cell>
          <cell r="I87">
            <v>52.341020265548565</v>
          </cell>
          <cell r="J87">
            <v>26.9618320610687</v>
          </cell>
          <cell r="K87">
            <v>12.442748091603054</v>
          </cell>
          <cell r="L87">
            <v>37.63358778625954</v>
          </cell>
          <cell r="M87">
            <v>49.92366412213741</v>
          </cell>
          <cell r="N87">
            <v>26.9323671497585</v>
          </cell>
          <cell r="O87">
            <v>13.20450885668277</v>
          </cell>
          <cell r="P87">
            <v>37.52012882447665</v>
          </cell>
          <cell r="Q87">
            <v>49.275362318840585</v>
          </cell>
          <cell r="R87">
            <v>26.668301350390895</v>
          </cell>
          <cell r="S87">
            <v>10.820895522388058</v>
          </cell>
          <cell r="T87">
            <v>56.71641791044776</v>
          </cell>
          <cell r="U87">
            <v>32.46268656716418</v>
          </cell>
        </row>
        <row r="88">
          <cell r="B88">
            <v>7314</v>
          </cell>
          <cell r="C88" t="str">
            <v>Laurea DM270</v>
          </cell>
          <cell r="D88" t="str">
            <v>SI</v>
          </cell>
          <cell r="E88" t="str">
            <v>LETTERE (D.M.270/04)</v>
          </cell>
          <cell r="F88">
            <v>26.9100758396533</v>
          </cell>
          <cell r="G88">
            <v>9.859154929577464</v>
          </cell>
          <cell r="H88">
            <v>44.20368364030336</v>
          </cell>
          <cell r="I88">
            <v>45.937161430119176</v>
          </cell>
          <cell r="J88">
            <v>27.2278360343184</v>
          </cell>
          <cell r="K88">
            <v>8.77025738798856</v>
          </cell>
          <cell r="L88">
            <v>39.275500476644424</v>
          </cell>
          <cell r="M88">
            <v>51.95424213536701</v>
          </cell>
          <cell r="N88">
            <v>27.617700729927</v>
          </cell>
          <cell r="O88">
            <v>7.025547445255474</v>
          </cell>
          <cell r="P88">
            <v>34.12408759124087</v>
          </cell>
          <cell r="Q88">
            <v>58.85036496350365</v>
          </cell>
          <cell r="R88">
            <v>26.699865387851254</v>
          </cell>
          <cell r="S88">
            <v>8.480565371024735</v>
          </cell>
          <cell r="T88">
            <v>60.42402826855123</v>
          </cell>
          <cell r="U88">
            <v>31.09540636042403</v>
          </cell>
        </row>
        <row r="89">
          <cell r="B89">
            <v>7373</v>
          </cell>
          <cell r="C89" t="str">
            <v>Laurea DM270</v>
          </cell>
          <cell r="D89" t="str">
            <v>NO</v>
          </cell>
          <cell r="E89" t="str">
            <v>LETTERE E CULTURE DEL TERRITORIO (D.M.270/04) - TARANTO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B90">
            <v>7392</v>
          </cell>
          <cell r="C90" t="str">
            <v>Laurea DM270</v>
          </cell>
          <cell r="D90" t="str">
            <v>NO</v>
          </cell>
          <cell r="E90" t="str">
            <v>PROGETTAZIONE E GESTIONE DELLE ATTIVITA' CULTURALI (D.M.270/04) - BRINDISI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>
            <v>1022</v>
          </cell>
          <cell r="C91" t="str">
            <v>Laurea DM509</v>
          </cell>
          <cell r="D91" t="str">
            <v>NO</v>
          </cell>
          <cell r="E91" t="str">
            <v>LETTERE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B92">
            <v>1100</v>
          </cell>
          <cell r="C92" t="str">
            <v>Laurea DM509</v>
          </cell>
          <cell r="D92" t="str">
            <v>NO</v>
          </cell>
          <cell r="E92" t="str">
            <v>LETTERE MODERNE (TARANTO)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>
            <v>1025</v>
          </cell>
          <cell r="C93" t="str">
            <v>Laurea DM509</v>
          </cell>
          <cell r="D93" t="str">
            <v>NO</v>
          </cell>
          <cell r="E93" t="str">
            <v>LINGUE E LETTERATURE STRANIERE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B94">
            <v>8314</v>
          </cell>
          <cell r="C94" t="str">
            <v>Laurea magistrale DM270</v>
          </cell>
          <cell r="D94" t="str">
            <v>SI</v>
          </cell>
          <cell r="E94" t="str">
            <v>FILOLOGIA MODERNA (D.M.270/04)</v>
          </cell>
          <cell r="F94">
            <v>28.7337110481586</v>
          </cell>
          <cell r="G94">
            <v>1.69971671388102</v>
          </cell>
          <cell r="H94">
            <v>19.263456090651555</v>
          </cell>
          <cell r="I94">
            <v>79.03682719546742</v>
          </cell>
          <cell r="J94">
            <v>28.5580270793037</v>
          </cell>
          <cell r="K94">
            <v>2.321083172147002</v>
          </cell>
          <cell r="L94">
            <v>21.470019342359766</v>
          </cell>
          <cell r="M94">
            <v>76.20889748549324</v>
          </cell>
          <cell r="N94">
            <v>28.5170157068063</v>
          </cell>
          <cell r="O94">
            <v>3.664921465968586</v>
          </cell>
          <cell r="P94">
            <v>21.727748691099478</v>
          </cell>
          <cell r="Q94">
            <v>74.60732984293193</v>
          </cell>
          <cell r="R94">
            <v>28.57312374788103</v>
          </cell>
          <cell r="S94">
            <v>0</v>
          </cell>
          <cell r="T94">
            <v>25.24271844660194</v>
          </cell>
          <cell r="U94">
            <v>74.75728155339806</v>
          </cell>
        </row>
        <row r="95">
          <cell r="B95">
            <v>8422</v>
          </cell>
          <cell r="C95" t="str">
            <v>Laurea magistrale DM270</v>
          </cell>
          <cell r="D95" t="str">
            <v>SI</v>
          </cell>
          <cell r="E95" t="str">
            <v>LINGUE E LETTERATURE MODERNE (D.M.270/04)</v>
          </cell>
          <cell r="F95">
            <v>27.8383838383838</v>
          </cell>
          <cell r="G95">
            <v>5.555555555555555</v>
          </cell>
          <cell r="H95">
            <v>31.313131313131315</v>
          </cell>
          <cell r="I95">
            <v>63.13131313131313</v>
          </cell>
          <cell r="J95">
            <v>28.2760180995475</v>
          </cell>
          <cell r="K95">
            <v>6.334841628959276</v>
          </cell>
          <cell r="L95">
            <v>24.43438914027149</v>
          </cell>
          <cell r="M95">
            <v>69.23076923076923</v>
          </cell>
          <cell r="N95">
            <v>28.2284263959391</v>
          </cell>
          <cell r="O95">
            <v>6.598984771573605</v>
          </cell>
          <cell r="P95">
            <v>20.304568527918782</v>
          </cell>
          <cell r="Q95">
            <v>73.09644670050761</v>
          </cell>
          <cell r="R95">
            <v>28.456386999244142</v>
          </cell>
          <cell r="S95">
            <v>0</v>
          </cell>
          <cell r="T95">
            <v>28.57142857142857</v>
          </cell>
          <cell r="U95">
            <v>71.42857142857143</v>
          </cell>
        </row>
        <row r="96">
          <cell r="B96">
            <v>8424</v>
          </cell>
          <cell r="C96" t="str">
            <v>Laurea magistrale DM270</v>
          </cell>
          <cell r="D96" t="str">
            <v>NO</v>
          </cell>
          <cell r="E96" t="str">
            <v>LINGUE MODERNE PER LA COOPERAZIONE INTERNAZIONALE (D.M.270/04)</v>
          </cell>
          <cell r="F96">
            <v>28.2971014492754</v>
          </cell>
          <cell r="G96">
            <v>4.3478260869565215</v>
          </cell>
          <cell r="H96">
            <v>23.18840579710145</v>
          </cell>
          <cell r="I96">
            <v>72.46376811594203</v>
          </cell>
          <cell r="J96">
            <v>28.6644951140065</v>
          </cell>
          <cell r="K96">
            <v>4.5602605863192185</v>
          </cell>
          <cell r="L96">
            <v>16.612377850162865</v>
          </cell>
          <cell r="M96">
            <v>78.82736156351791</v>
          </cell>
          <cell r="N96">
            <v>28.2103896103896</v>
          </cell>
          <cell r="O96">
            <v>4.675324675324675</v>
          </cell>
          <cell r="P96">
            <v>23.376623376623375</v>
          </cell>
          <cell r="Q96">
            <v>71.94805194805195</v>
          </cell>
          <cell r="R96">
            <v>28.11849078341014</v>
          </cell>
          <cell r="S96">
            <v>0</v>
          </cell>
          <cell r="T96">
            <v>30.64516129032258</v>
          </cell>
          <cell r="U96">
            <v>69.35483870967742</v>
          </cell>
        </row>
        <row r="97">
          <cell r="B97">
            <v>8316</v>
          </cell>
          <cell r="C97" t="str">
            <v>Laurea magistrale DM270</v>
          </cell>
          <cell r="D97" t="str">
            <v>NO</v>
          </cell>
          <cell r="E97" t="str">
            <v>SCIENZE DELLO SPETTACOLO E PRODUZIONE MULTIMEDIALE (D.M.270/04)</v>
          </cell>
          <cell r="F97">
            <v>29.578125</v>
          </cell>
          <cell r="G97">
            <v>0</v>
          </cell>
          <cell r="H97">
            <v>2.34375</v>
          </cell>
          <cell r="I97">
            <v>97.65625</v>
          </cell>
          <cell r="J97">
            <v>28.6683673469388</v>
          </cell>
          <cell r="K97">
            <v>2.5510204081632653</v>
          </cell>
          <cell r="L97">
            <v>16.3265306122449</v>
          </cell>
          <cell r="M97">
            <v>81.12244897959184</v>
          </cell>
          <cell r="N97">
            <v>28.9154929577465</v>
          </cell>
          <cell r="O97">
            <v>1.4150943396226416</v>
          </cell>
          <cell r="P97">
            <v>15.09433962264151</v>
          </cell>
          <cell r="Q97">
            <v>83.49056603773585</v>
          </cell>
          <cell r="R97">
            <v>28.71295351473923</v>
          </cell>
          <cell r="S97">
            <v>0</v>
          </cell>
          <cell r="T97">
            <v>28.57142857142857</v>
          </cell>
          <cell r="U97">
            <v>71.42857142857143</v>
          </cell>
        </row>
        <row r="98">
          <cell r="B98">
            <v>8319</v>
          </cell>
          <cell r="C98" t="str">
            <v>Laurea magistrale DM270</v>
          </cell>
          <cell r="D98" t="str">
            <v>SI</v>
          </cell>
          <cell r="E98" t="str">
            <v>STORIA DELL'ARTE (D.M.270/04)</v>
          </cell>
          <cell r="F98">
            <v>28.7513227513228</v>
          </cell>
          <cell r="G98">
            <v>2.1164021164021163</v>
          </cell>
          <cell r="H98">
            <v>15.873015873015872</v>
          </cell>
          <cell r="I98">
            <v>82.01058201058201</v>
          </cell>
          <cell r="J98">
            <v>28.8032786885246</v>
          </cell>
          <cell r="K98">
            <v>1.639344262295082</v>
          </cell>
          <cell r="L98">
            <v>17.21311475409836</v>
          </cell>
          <cell r="M98">
            <v>81.14754098360656</v>
          </cell>
          <cell r="N98">
            <v>28.7777777777778</v>
          </cell>
          <cell r="O98">
            <v>0.9259259259259258</v>
          </cell>
          <cell r="P98">
            <v>16.666666666666664</v>
          </cell>
          <cell r="Q98">
            <v>82.4074074074074</v>
          </cell>
          <cell r="R98">
            <v>28.951609105180534</v>
          </cell>
          <cell r="S98">
            <v>0</v>
          </cell>
          <cell r="T98">
            <v>17.857142857142858</v>
          </cell>
          <cell r="U98">
            <v>82.14285714285714</v>
          </cell>
        </row>
        <row r="99">
          <cell r="B99">
            <v>8423</v>
          </cell>
          <cell r="C99" t="str">
            <v>Laurea magistrale DM270</v>
          </cell>
          <cell r="D99" t="str">
            <v>SI</v>
          </cell>
          <cell r="E99" t="str">
            <v>TRADUZIONE SPECIALISTICA (D.M.270/04)</v>
          </cell>
          <cell r="F99">
            <v>28.56038647343</v>
          </cell>
          <cell r="G99">
            <v>2.898550724637681</v>
          </cell>
          <cell r="H99">
            <v>20.77294685990338</v>
          </cell>
          <cell r="I99">
            <v>76.32850241545893</v>
          </cell>
          <cell r="J99">
            <v>28.1094527363184</v>
          </cell>
          <cell r="K99">
            <v>9.45273631840796</v>
          </cell>
          <cell r="L99">
            <v>17.91044776119403</v>
          </cell>
          <cell r="M99">
            <v>72.636815920398</v>
          </cell>
          <cell r="N99">
            <v>28.3382352941176</v>
          </cell>
          <cell r="O99">
            <v>4.044117647058823</v>
          </cell>
          <cell r="P99">
            <v>24.63235294117647</v>
          </cell>
          <cell r="Q99">
            <v>71.32352941176471</v>
          </cell>
          <cell r="R99">
            <v>28.44940476190476</v>
          </cell>
          <cell r="S99">
            <v>1.5151515151515151</v>
          </cell>
          <cell r="T99">
            <v>24.242424242424242</v>
          </cell>
          <cell r="U99">
            <v>74.24242424242425</v>
          </cell>
        </row>
        <row r="100">
          <cell r="B100">
            <v>5021</v>
          </cell>
          <cell r="C100" t="str">
            <v>Laurea specialistica DM509</v>
          </cell>
          <cell r="D100" t="str">
            <v>NO</v>
          </cell>
          <cell r="E100" t="str">
            <v>EDITORIA LIBRARIA E MULTIMEDIALE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B101">
            <v>5023</v>
          </cell>
          <cell r="C101" t="str">
            <v>Laurea specialistica DM509</v>
          </cell>
          <cell r="D101" t="str">
            <v>NO</v>
          </cell>
          <cell r="E101" t="str">
            <v>FILOLOGIA MODERNA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>
            <v>5027</v>
          </cell>
          <cell r="C102" t="str">
            <v>Laurea specialistica DM509</v>
          </cell>
          <cell r="D102" t="str">
            <v>NO</v>
          </cell>
          <cell r="E102" t="str">
            <v>LINGUE E CULTURE EUROPEE E AMERICANE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>
            <v>5028</v>
          </cell>
          <cell r="C103" t="str">
            <v>Laurea specialistica DM509</v>
          </cell>
          <cell r="D103" t="str">
            <v>NO</v>
          </cell>
          <cell r="E103" t="str">
            <v>SCIENZE DELLA MEDIAZIONE INTERCULTURALE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>
            <v>5025</v>
          </cell>
          <cell r="C104" t="str">
            <v>Laurea specialistica DM509</v>
          </cell>
          <cell r="D104" t="str">
            <v>NO</v>
          </cell>
          <cell r="E104" t="str">
            <v>SCIENZE DELLO SPETTACOLO E DELLA PRODUZIONE MULTIMEDIALE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B105">
            <v>5029</v>
          </cell>
          <cell r="C105" t="str">
            <v>Laurea specialistica DM509</v>
          </cell>
          <cell r="D105" t="str">
            <v>NO</v>
          </cell>
          <cell r="E105" t="str">
            <v>TEORIA E PRASSI DELLA TRADUZIONE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B106">
            <v>7752</v>
          </cell>
          <cell r="C106" t="str">
            <v>Laurea DM270</v>
          </cell>
          <cell r="D106" t="str">
            <v>SI</v>
          </cell>
          <cell r="E106" t="str">
            <v>MATEMATICA (D.M.270/04)</v>
          </cell>
          <cell r="F106">
            <v>25.1408450704225</v>
          </cell>
          <cell r="G106">
            <v>30.985915492957744</v>
          </cell>
          <cell r="H106">
            <v>36.61971830985916</v>
          </cell>
          <cell r="I106">
            <v>32.3943661971831</v>
          </cell>
          <cell r="J106">
            <v>25.8965517241379</v>
          </cell>
          <cell r="K106">
            <v>22.413793103448278</v>
          </cell>
          <cell r="L106">
            <v>38.793103448275865</v>
          </cell>
          <cell r="M106">
            <v>38.793103448275865</v>
          </cell>
          <cell r="N106">
            <v>24.8918918918919</v>
          </cell>
          <cell r="O106">
            <v>39.189189189189186</v>
          </cell>
          <cell r="P106">
            <v>29.72972972972973</v>
          </cell>
          <cell r="Q106">
            <v>31.08108108108108</v>
          </cell>
          <cell r="R106">
            <v>24.266326530612247</v>
          </cell>
          <cell r="S106">
            <v>31.428571428571427</v>
          </cell>
          <cell r="T106">
            <v>48.57142857142857</v>
          </cell>
          <cell r="U106">
            <v>20</v>
          </cell>
        </row>
        <row r="107">
          <cell r="B107">
            <v>1056</v>
          </cell>
          <cell r="C107" t="str">
            <v>Laurea DM509</v>
          </cell>
          <cell r="D107" t="str">
            <v>NO</v>
          </cell>
          <cell r="E107" t="str">
            <v>MATEMATICA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B108">
            <v>8745</v>
          </cell>
          <cell r="C108" t="str">
            <v>Laurea magistrale DM270</v>
          </cell>
          <cell r="D108" t="str">
            <v>SI</v>
          </cell>
          <cell r="E108" t="str">
            <v>MATEMATICA (D.M.270/04)</v>
          </cell>
          <cell r="F108">
            <v>27.3695652173913</v>
          </cell>
          <cell r="G108">
            <v>7.246376811594203</v>
          </cell>
          <cell r="H108">
            <v>39.130434782608695</v>
          </cell>
          <cell r="I108">
            <v>53.62318840579711</v>
          </cell>
          <cell r="J108">
            <v>26.3827160493827</v>
          </cell>
          <cell r="K108">
            <v>18.51851851851852</v>
          </cell>
          <cell r="L108">
            <v>38.2716049382716</v>
          </cell>
          <cell r="M108">
            <v>43.20987654320987</v>
          </cell>
          <cell r="N108">
            <v>27.2051282051282</v>
          </cell>
          <cell r="O108">
            <v>11.965811965811966</v>
          </cell>
          <cell r="P108">
            <v>33.33333333333333</v>
          </cell>
          <cell r="Q108">
            <v>54.700854700854705</v>
          </cell>
          <cell r="R108">
            <v>28.00710101010101</v>
          </cell>
          <cell r="S108">
            <v>4</v>
          </cell>
          <cell r="T108">
            <v>40</v>
          </cell>
          <cell r="U108">
            <v>56.00000000000001</v>
          </cell>
        </row>
        <row r="109">
          <cell r="B109">
            <v>5043</v>
          </cell>
          <cell r="C109" t="str">
            <v>Laurea specialistica DM509</v>
          </cell>
          <cell r="D109" t="str">
            <v>NO</v>
          </cell>
          <cell r="E109" t="str">
            <v>MATEMATICA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B110">
            <v>1039</v>
          </cell>
          <cell r="C110" t="str">
            <v>Laurea ciclo unico 5 anni DM509</v>
          </cell>
          <cell r="D110" t="str">
            <v>NO</v>
          </cell>
          <cell r="E110" t="str">
            <v>MEDICINA VETERINARIA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B111">
            <v>7962</v>
          </cell>
          <cell r="C111" t="str">
            <v>Laurea DM270</v>
          </cell>
          <cell r="D111" t="str">
            <v>SI</v>
          </cell>
          <cell r="E111" t="str">
            <v>SCIENZE ANIMALI E PRODUZIONI ALIMENTARI (D.M.270/04)</v>
          </cell>
          <cell r="F111">
            <v>24.9911538461538</v>
          </cell>
          <cell r="G111">
            <v>23.557692307692307</v>
          </cell>
          <cell r="H111">
            <v>57.21153846153846</v>
          </cell>
          <cell r="I111">
            <v>19.230769230769234</v>
          </cell>
          <cell r="J111">
            <v>25.079295154185</v>
          </cell>
          <cell r="K111">
            <v>32.158590308370044</v>
          </cell>
          <cell r="L111">
            <v>42.290748898678416</v>
          </cell>
          <cell r="M111">
            <v>25.55066079295154</v>
          </cell>
          <cell r="N111">
            <v>24.7796052631579</v>
          </cell>
          <cell r="O111">
            <v>32.56578947368421</v>
          </cell>
          <cell r="P111">
            <v>42.10526315789473</v>
          </cell>
          <cell r="Q111">
            <v>25.32894736842105</v>
          </cell>
          <cell r="R111">
            <v>26.079040404040402</v>
          </cell>
          <cell r="S111">
            <v>21.296296296296298</v>
          </cell>
          <cell r="T111">
            <v>50</v>
          </cell>
          <cell r="U111">
            <v>28.703703703703702</v>
          </cell>
        </row>
        <row r="112">
          <cell r="B112">
            <v>1107</v>
          </cell>
          <cell r="C112" t="str">
            <v>Laurea DM509</v>
          </cell>
          <cell r="D112" t="str">
            <v>NO</v>
          </cell>
          <cell r="E112" t="str">
            <v>SCIENZE DELL'ALLEVAMENTO, IGIENE E BENESSERE DEL CANE E DEL GATTO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  <cell r="P112" t="str">
            <v>-</v>
          </cell>
          <cell r="Q112" t="str">
            <v>-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B113">
            <v>1086</v>
          </cell>
          <cell r="C113" t="str">
            <v>Laurea DM509</v>
          </cell>
          <cell r="D113" t="str">
            <v>NO</v>
          </cell>
          <cell r="E113" t="str">
            <v>SCIENZE MARICOLTURA,ACQUACOLTURA IGIENE PRODOTTI ITTICI (TARANTO)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  <cell r="O113" t="str">
            <v>-</v>
          </cell>
          <cell r="P113" t="str">
            <v>-</v>
          </cell>
          <cell r="Q113" t="str">
            <v>-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B114">
            <v>1038</v>
          </cell>
          <cell r="C114" t="str">
            <v>Laurea DM509</v>
          </cell>
          <cell r="D114" t="str">
            <v>NO</v>
          </cell>
          <cell r="E114" t="str">
            <v>SCIENZE ZOOTECNICHE E SANITA' ALIMENTI DI ORIGINE ANIMALE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  <cell r="O114" t="str">
            <v>-</v>
          </cell>
          <cell r="P114" t="str">
            <v>-</v>
          </cell>
          <cell r="Q114" t="str">
            <v>-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B115">
            <v>8962</v>
          </cell>
          <cell r="C115" t="str">
            <v>Laurea magistrale ciclo unico 5 anni DM270</v>
          </cell>
          <cell r="D115" t="str">
            <v>SI</v>
          </cell>
          <cell r="E115" t="str">
            <v>MEDICINA VETERINARIA (D.M.270/04)</v>
          </cell>
          <cell r="F115">
            <v>24.9595566502463</v>
          </cell>
          <cell r="G115">
            <v>26.666666666666668</v>
          </cell>
          <cell r="H115">
            <v>55.80246913580247</v>
          </cell>
          <cell r="I115">
            <v>17.530864197530864</v>
          </cell>
          <cell r="J115">
            <v>25.656338028169</v>
          </cell>
          <cell r="K115">
            <v>20.56338028169014</v>
          </cell>
          <cell r="L115">
            <v>54.647887323943664</v>
          </cell>
          <cell r="M115">
            <v>24.788732394366196</v>
          </cell>
          <cell r="N115">
            <v>25.5835779816514</v>
          </cell>
          <cell r="O115">
            <v>22.699386503067483</v>
          </cell>
          <cell r="P115">
            <v>48.15950920245399</v>
          </cell>
          <cell r="Q115">
            <v>29.141104294478527</v>
          </cell>
          <cell r="R115">
            <v>25.35284391534392</v>
          </cell>
          <cell r="S115">
            <v>30.303030303030305</v>
          </cell>
          <cell r="T115">
            <v>63.63636363636363</v>
          </cell>
          <cell r="U115">
            <v>6.0606060606060606</v>
          </cell>
        </row>
        <row r="116">
          <cell r="B116">
            <v>8963</v>
          </cell>
          <cell r="C116" t="str">
            <v>Laurea magistrale DM270</v>
          </cell>
          <cell r="D116" t="str">
            <v>SI</v>
          </cell>
          <cell r="E116" t="str">
            <v>IGIENE E SICUREZZA DEGLI ALIMENTI DI ORIGINE ANIMALE (D.M.270/04)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>
            <v>26.5974025974026</v>
          </cell>
          <cell r="K116">
            <v>3.896103896103896</v>
          </cell>
          <cell r="L116">
            <v>63.63636363636363</v>
          </cell>
          <cell r="M116">
            <v>32.467532467532465</v>
          </cell>
          <cell r="N116">
            <v>26.0909090909091</v>
          </cell>
          <cell r="O116">
            <v>15.151515151515152</v>
          </cell>
          <cell r="P116">
            <v>54.54545454545454</v>
          </cell>
          <cell r="Q116">
            <v>30.303030303030305</v>
          </cell>
          <cell r="R116">
            <v>25.21485890652557</v>
          </cell>
          <cell r="S116">
            <v>33.33333333333333</v>
          </cell>
          <cell r="T116">
            <v>44.44444444444444</v>
          </cell>
          <cell r="U116">
            <v>22.22222222222222</v>
          </cell>
        </row>
        <row r="117">
          <cell r="B117">
            <v>7001</v>
          </cell>
          <cell r="C117" t="str">
            <v>Laurea DM270</v>
          </cell>
          <cell r="D117" t="str">
            <v>SI</v>
          </cell>
          <cell r="E117" t="str">
            <v>SCIENZE E TECNOLOGIE AGRARIE (D.M.270/04)</v>
          </cell>
          <cell r="F117">
            <v>25.03</v>
          </cell>
          <cell r="G117">
            <v>25.2</v>
          </cell>
          <cell r="H117">
            <v>59.199999999999996</v>
          </cell>
          <cell r="I117">
            <v>15.6</v>
          </cell>
          <cell r="J117">
            <v>24.2975352112676</v>
          </cell>
          <cell r="K117">
            <v>41.19718309859155</v>
          </cell>
          <cell r="L117">
            <v>35.91549295774648</v>
          </cell>
          <cell r="M117">
            <v>22.887323943661972</v>
          </cell>
          <cell r="N117">
            <v>25.0891472868217</v>
          </cell>
          <cell r="O117">
            <v>30.23255813953488</v>
          </cell>
          <cell r="P117">
            <v>39.14728682170542</v>
          </cell>
          <cell r="Q117">
            <v>30.620155038759687</v>
          </cell>
          <cell r="R117">
            <v>23.995653968253976</v>
          </cell>
          <cell r="S117">
            <v>47.199999999999996</v>
          </cell>
          <cell r="T117">
            <v>44</v>
          </cell>
          <cell r="U117">
            <v>8.799999999999999</v>
          </cell>
        </row>
        <row r="118">
          <cell r="B118">
            <v>7002</v>
          </cell>
          <cell r="C118" t="str">
            <v>Laurea DM270</v>
          </cell>
          <cell r="D118" t="str">
            <v>NO</v>
          </cell>
          <cell r="E118" t="str">
            <v>SCIENZE FORESTALI E AMBIENTALI (D.M.270/04)</v>
          </cell>
          <cell r="F118">
            <v>25.2</v>
          </cell>
          <cell r="G118">
            <v>29.523809523809526</v>
          </cell>
          <cell r="H118">
            <v>47.61904761904761</v>
          </cell>
          <cell r="I118">
            <v>22.857142857142858</v>
          </cell>
          <cell r="J118" t="str">
            <v>-</v>
          </cell>
          <cell r="K118" t="str">
            <v>-</v>
          </cell>
          <cell r="L118" t="str">
            <v>-</v>
          </cell>
          <cell r="M118" t="str">
            <v>-</v>
          </cell>
          <cell r="N118" t="str">
            <v>-</v>
          </cell>
          <cell r="O118" t="str">
            <v>-</v>
          </cell>
          <cell r="P118" t="str">
            <v>-</v>
          </cell>
          <cell r="Q118" t="str">
            <v>-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B119">
            <v>7005</v>
          </cell>
          <cell r="C119" t="str">
            <v>Laurea DM270</v>
          </cell>
          <cell r="D119" t="str">
            <v>SI</v>
          </cell>
          <cell r="E119" t="str">
            <v>TUTELA E GESTIONE DEL TERRITORIO E DEL PAESAGGIO AGRO-FORESTALE (D.M.270/04)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>
            <v>25.655737704918</v>
          </cell>
          <cell r="K119">
            <v>25.40983606557377</v>
          </cell>
          <cell r="L119">
            <v>37.704918032786885</v>
          </cell>
          <cell r="M119">
            <v>36.885245901639344</v>
          </cell>
          <cell r="N119">
            <v>25.3604651162791</v>
          </cell>
          <cell r="O119">
            <v>29.6875</v>
          </cell>
          <cell r="P119">
            <v>35.9375</v>
          </cell>
          <cell r="Q119">
            <v>34.375</v>
          </cell>
          <cell r="R119">
            <v>24.38835978835979</v>
          </cell>
          <cell r="S119">
            <v>35.18518518518518</v>
          </cell>
          <cell r="T119">
            <v>59.25925925925925</v>
          </cell>
          <cell r="U119">
            <v>5.555555555555555</v>
          </cell>
        </row>
        <row r="120">
          <cell r="B120">
            <v>1001</v>
          </cell>
          <cell r="C120" t="str">
            <v>Laurea DM509</v>
          </cell>
          <cell r="D120" t="str">
            <v>NO</v>
          </cell>
          <cell r="E120" t="str">
            <v>GESTIONE TECNICA ECONOMICA DEL TERRITORIO RURALE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B121">
            <v>1002</v>
          </cell>
          <cell r="C121" t="str">
            <v>Laurea DM509</v>
          </cell>
          <cell r="D121" t="str">
            <v>NO</v>
          </cell>
          <cell r="E121" t="str">
            <v>PRODUZIONI ANIMALI NEI SISTEMI AGRARI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B122">
            <v>1004</v>
          </cell>
          <cell r="C122" t="str">
            <v>Laurea DM509</v>
          </cell>
          <cell r="D122" t="str">
            <v>NO</v>
          </cell>
          <cell r="E122" t="str">
            <v>SCIENZE E TECNOLOGIE AGRARIE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B123">
            <v>1005</v>
          </cell>
          <cell r="C123" t="str">
            <v>Laurea DM509</v>
          </cell>
          <cell r="D123" t="str">
            <v>NO</v>
          </cell>
          <cell r="E123" t="str">
            <v>SCIENZE FORESTALI ED AMBIENTALI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B124">
            <v>8007</v>
          </cell>
          <cell r="C124" t="str">
            <v>Laurea magistrale DM270</v>
          </cell>
          <cell r="D124" t="str">
            <v>SI</v>
          </cell>
          <cell r="E124" t="str">
            <v>GESTIONE E SVILUPPO SOSTENIBILE DEI SISTEMI RURALI MEDITERRANEI (DM270)</v>
          </cell>
          <cell r="F124" t="str">
            <v>-</v>
          </cell>
          <cell r="G124" t="str">
            <v>-</v>
          </cell>
          <cell r="H124" t="str">
            <v>-</v>
          </cell>
          <cell r="I124" t="str">
            <v>-</v>
          </cell>
          <cell r="J124">
            <v>27.6292134831461</v>
          </cell>
          <cell r="K124">
            <v>3.3707865168539324</v>
          </cell>
          <cell r="L124">
            <v>48.31460674157304</v>
          </cell>
          <cell r="M124">
            <v>48.31460674157304</v>
          </cell>
          <cell r="N124">
            <v>27.8811881188119</v>
          </cell>
          <cell r="O124">
            <v>2.9702970297029703</v>
          </cell>
          <cell r="P124">
            <v>32.67326732673268</v>
          </cell>
          <cell r="Q124">
            <v>64.35643564356435</v>
          </cell>
          <cell r="R124">
            <v>27.97072350726196</v>
          </cell>
          <cell r="S124">
            <v>0</v>
          </cell>
          <cell r="T124">
            <v>53.84615384615385</v>
          </cell>
          <cell r="U124">
            <v>46.15384615384615</v>
          </cell>
        </row>
        <row r="125">
          <cell r="B125">
            <v>8006</v>
          </cell>
          <cell r="C125" t="str">
            <v>Laurea magistrale DM270</v>
          </cell>
          <cell r="D125" t="str">
            <v>NO</v>
          </cell>
          <cell r="E125" t="str">
            <v>SCIENZE E TECNOLOGIE DELLE PRODUZIONI ANIMALI (D.M.270/04)</v>
          </cell>
          <cell r="F125" t="str">
            <v>-</v>
          </cell>
          <cell r="G125" t="str">
            <v>-</v>
          </cell>
          <cell r="H125" t="str">
            <v>-</v>
          </cell>
          <cell r="I125" t="str">
            <v>-</v>
          </cell>
          <cell r="J125" t="str">
            <v>-</v>
          </cell>
          <cell r="K125" t="str">
            <v>-</v>
          </cell>
          <cell r="L125" t="str">
            <v>-</v>
          </cell>
          <cell r="M125" t="str">
            <v>-</v>
          </cell>
          <cell r="N125" t="str">
            <v>-</v>
          </cell>
          <cell r="O125" t="str">
            <v>-</v>
          </cell>
          <cell r="P125" t="str">
            <v>-</v>
          </cell>
          <cell r="Q125" t="str">
            <v>-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B126">
            <v>7004</v>
          </cell>
          <cell r="C126" t="str">
            <v>Laurea DM270</v>
          </cell>
          <cell r="D126" t="str">
            <v>NO</v>
          </cell>
          <cell r="E126" t="str">
            <v>BENI ENOGASTRONOMICI (D.M.270/04)</v>
          </cell>
          <cell r="F126">
            <v>26.5084745762712</v>
          </cell>
          <cell r="G126">
            <v>16.94915254237288</v>
          </cell>
          <cell r="H126">
            <v>38.983050847457626</v>
          </cell>
          <cell r="I126">
            <v>44.06779661016949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  <cell r="P126" t="str">
            <v>-</v>
          </cell>
          <cell r="Q126" t="str">
            <v>-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B127">
            <v>7003</v>
          </cell>
          <cell r="C127" t="str">
            <v>Laurea DM270</v>
          </cell>
          <cell r="D127" t="str">
            <v>SI</v>
          </cell>
          <cell r="E127" t="str">
            <v>SCIENZE E TECNOLOGIE ALIMENTARI (D.M.270/04)</v>
          </cell>
          <cell r="F127">
            <v>25.146080760095</v>
          </cell>
          <cell r="G127">
            <v>26.128266033254157</v>
          </cell>
          <cell r="H127">
            <v>51.78147268408551</v>
          </cell>
          <cell r="I127">
            <v>22.090261282660332</v>
          </cell>
          <cell r="J127">
            <v>25.0866883116883</v>
          </cell>
          <cell r="K127">
            <v>26.01626016260163</v>
          </cell>
          <cell r="L127">
            <v>51.707317073170735</v>
          </cell>
          <cell r="M127">
            <v>22.276422764227643</v>
          </cell>
          <cell r="N127">
            <v>25.1079192546584</v>
          </cell>
          <cell r="O127">
            <v>24.72783825816485</v>
          </cell>
          <cell r="P127">
            <v>55.83203732503888</v>
          </cell>
          <cell r="Q127">
            <v>19.440124416796266</v>
          </cell>
          <cell r="R127">
            <v>23.810041700295926</v>
          </cell>
          <cell r="S127">
            <v>44.91525423728814</v>
          </cell>
          <cell r="T127">
            <v>47.03389830508475</v>
          </cell>
          <cell r="U127">
            <v>8.050847457627118</v>
          </cell>
        </row>
        <row r="128">
          <cell r="B128">
            <v>1003</v>
          </cell>
          <cell r="C128" t="str">
            <v>Laurea DM509</v>
          </cell>
          <cell r="D128" t="str">
            <v>NO</v>
          </cell>
          <cell r="E128" t="str">
            <v>PRODUZIONI VEGETALI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B129">
            <v>1007</v>
          </cell>
          <cell r="C129" t="str">
            <v>Laurea DM509</v>
          </cell>
          <cell r="D129" t="str">
            <v>NO</v>
          </cell>
          <cell r="E129" t="str">
            <v>TECNOLOGIE FITOSANITARIE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B130">
            <v>1006</v>
          </cell>
          <cell r="C130" t="str">
            <v>Laurea DM509</v>
          </cell>
          <cell r="D130" t="str">
            <v>NO</v>
          </cell>
          <cell r="E130" t="str">
            <v>TECNOLOGIE TRASFORMAZIONI E QUALITA' PRODOTTI AGRO-ALIMENTARI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B131">
            <v>8582</v>
          </cell>
          <cell r="C131" t="str">
            <v>Laurea magistrale DM270</v>
          </cell>
          <cell r="D131" t="str">
            <v>NO</v>
          </cell>
          <cell r="E131" t="str">
            <v>BIOTECNOLOGIE PER LA QUALITA' E LA SICUREZZA DELL' ALIMENTAZIONE UMANA (D.M.270/04)</v>
          </cell>
          <cell r="F131">
            <v>27.8518518518519</v>
          </cell>
          <cell r="G131">
            <v>3.7037037037037033</v>
          </cell>
          <cell r="H131">
            <v>37.03703703703704</v>
          </cell>
          <cell r="I131">
            <v>59.25925925925925</v>
          </cell>
          <cell r="J131" t="str">
            <v>-</v>
          </cell>
          <cell r="K131" t="str">
            <v>-</v>
          </cell>
          <cell r="L131" t="str">
            <v>-</v>
          </cell>
          <cell r="M131" t="str">
            <v>-</v>
          </cell>
          <cell r="N131" t="str">
            <v>-</v>
          </cell>
          <cell r="O131" t="str">
            <v>-</v>
          </cell>
          <cell r="P131" t="str">
            <v>-</v>
          </cell>
          <cell r="Q131" t="str">
            <v>-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B132">
            <v>8585</v>
          </cell>
          <cell r="C132" t="str">
            <v>Laurea magistrale DM270</v>
          </cell>
          <cell r="D132" t="str">
            <v>SI</v>
          </cell>
          <cell r="E132" t="str">
            <v>BIOTECNOLOGIE PER LA QUALITA' E LA SICUREZZA DELL'ALIMENTAZIONE (D.M.270/04)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>
            <v>28.6666666666667</v>
          </cell>
          <cell r="K132">
            <v>3.3333333333333335</v>
          </cell>
          <cell r="L132">
            <v>20</v>
          </cell>
          <cell r="M132">
            <v>76.66666666666667</v>
          </cell>
          <cell r="N132">
            <v>29.4117647058824</v>
          </cell>
          <cell r="O132">
            <v>0</v>
          </cell>
          <cell r="P132">
            <v>5.88235294117647</v>
          </cell>
          <cell r="Q132">
            <v>94.11764705882352</v>
          </cell>
          <cell r="R132">
            <v>28.86587301587301</v>
          </cell>
          <cell r="S132">
            <v>0</v>
          </cell>
          <cell r="T132">
            <v>0</v>
          </cell>
          <cell r="U132">
            <v>100</v>
          </cell>
        </row>
        <row r="133">
          <cell r="B133">
            <v>8001</v>
          </cell>
          <cell r="C133" t="str">
            <v>Laurea magistrale DM270</v>
          </cell>
          <cell r="D133" t="str">
            <v>NO</v>
          </cell>
          <cell r="E133" t="str">
            <v>COLTURE MEDITERRANEE (D.M.270/04)</v>
          </cell>
          <cell r="F133">
            <v>27.2</v>
          </cell>
          <cell r="G133">
            <v>0</v>
          </cell>
          <cell r="H133">
            <v>40</v>
          </cell>
          <cell r="I133">
            <v>60</v>
          </cell>
          <cell r="J133" t="str">
            <v>-</v>
          </cell>
          <cell r="K133" t="str">
            <v>-</v>
          </cell>
          <cell r="L133" t="str">
            <v>-</v>
          </cell>
          <cell r="M133" t="str">
            <v>-</v>
          </cell>
          <cell r="N133" t="str">
            <v>-</v>
          </cell>
          <cell r="O133" t="str">
            <v>-</v>
          </cell>
          <cell r="P133" t="str">
            <v>-</v>
          </cell>
          <cell r="Q133" t="str">
            <v>-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B134">
            <v>8002</v>
          </cell>
          <cell r="C134" t="str">
            <v>Laurea magistrale DM270</v>
          </cell>
          <cell r="D134" t="str">
            <v>SI</v>
          </cell>
          <cell r="E134" t="str">
            <v>MEDICINA DELLE PIANTE (D.M.270/04)</v>
          </cell>
          <cell r="F134">
            <v>27.2592592592593</v>
          </cell>
          <cell r="G134">
            <v>3.7037037037037033</v>
          </cell>
          <cell r="H134">
            <v>44.44444444444444</v>
          </cell>
          <cell r="I134">
            <v>51.85185185185185</v>
          </cell>
          <cell r="J134">
            <v>28.5140186915888</v>
          </cell>
          <cell r="K134">
            <v>1.8691588785046727</v>
          </cell>
          <cell r="L134">
            <v>18.69158878504673</v>
          </cell>
          <cell r="M134">
            <v>79.43925233644859</v>
          </cell>
          <cell r="N134">
            <v>27.9230769230769</v>
          </cell>
          <cell r="O134">
            <v>2.564102564102564</v>
          </cell>
          <cell r="P134">
            <v>35.8974358974359</v>
          </cell>
          <cell r="Q134">
            <v>61.53846153846154</v>
          </cell>
          <cell r="R134">
            <v>27.606632996633</v>
          </cell>
          <cell r="S134">
            <v>6.666666666666667</v>
          </cell>
          <cell r="T134">
            <v>40</v>
          </cell>
          <cell r="U134">
            <v>53.333333333333336</v>
          </cell>
        </row>
        <row r="135">
          <cell r="B135">
            <v>8004</v>
          </cell>
          <cell r="C135" t="str">
            <v>Laurea magistrale DM270</v>
          </cell>
          <cell r="D135" t="str">
            <v>SI</v>
          </cell>
          <cell r="E135" t="str">
            <v>SCIENZE E TECNOLOGIE ALIMENTARI (D.M.270/04)</v>
          </cell>
          <cell r="F135">
            <v>26.6551724137931</v>
          </cell>
          <cell r="G135">
            <v>9.482758620689655</v>
          </cell>
          <cell r="H135">
            <v>49.137931034482754</v>
          </cell>
          <cell r="I135">
            <v>41.37931034482759</v>
          </cell>
          <cell r="J135">
            <v>27.4710743801653</v>
          </cell>
          <cell r="K135">
            <v>6.6115702479338845</v>
          </cell>
          <cell r="L135">
            <v>35.53719008264463</v>
          </cell>
          <cell r="M135">
            <v>57.85123966942148</v>
          </cell>
          <cell r="N135">
            <v>27.2986111111111</v>
          </cell>
          <cell r="O135">
            <v>10.416666666666668</v>
          </cell>
          <cell r="P135">
            <v>36.80555555555556</v>
          </cell>
          <cell r="Q135">
            <v>52.77777777777778</v>
          </cell>
          <cell r="R135">
            <v>26.736391223155927</v>
          </cell>
          <cell r="S135">
            <v>5.88235294117647</v>
          </cell>
          <cell r="T135">
            <v>64.70588235294117</v>
          </cell>
          <cell r="U135">
            <v>29.411764705882355</v>
          </cell>
        </row>
        <row r="136">
          <cell r="B136">
            <v>5010</v>
          </cell>
          <cell r="C136" t="str">
            <v>Laurea specialistica DM509</v>
          </cell>
          <cell r="D136" t="str">
            <v>NO</v>
          </cell>
          <cell r="E136" t="str">
            <v>SCIENZE,TECNOLOGIE E GESTIONE DEL SISTEMA AGRO-ALIMENTARE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B137">
            <v>7312</v>
          </cell>
          <cell r="C137" t="str">
            <v>Laurea DM270</v>
          </cell>
          <cell r="D137" t="str">
            <v>SI</v>
          </cell>
          <cell r="E137" t="str">
            <v>SCIENZE DEI BENI CULTURALI (D.M.270/04)</v>
          </cell>
          <cell r="F137">
            <v>25.5398230088496</v>
          </cell>
          <cell r="G137">
            <v>22.123893805309734</v>
          </cell>
          <cell r="H137">
            <v>52.654867256637175</v>
          </cell>
          <cell r="I137">
            <v>25.221238938053098</v>
          </cell>
          <cell r="J137">
            <v>26.6149584487535</v>
          </cell>
          <cell r="K137">
            <v>13.850415512465375</v>
          </cell>
          <cell r="L137">
            <v>43.76731301939058</v>
          </cell>
          <cell r="M137">
            <v>42.38227146814405</v>
          </cell>
          <cell r="N137">
            <v>27.4723502304147</v>
          </cell>
          <cell r="O137">
            <v>6.682027649769585</v>
          </cell>
          <cell r="P137">
            <v>37.55760368663594</v>
          </cell>
          <cell r="Q137">
            <v>55.76036866359447</v>
          </cell>
          <cell r="R137">
            <v>26.620684523809512</v>
          </cell>
          <cell r="S137">
            <v>11.607142857142858</v>
          </cell>
          <cell r="T137">
            <v>59.82142857142857</v>
          </cell>
          <cell r="U137">
            <v>28.57142857142857</v>
          </cell>
        </row>
        <row r="138">
          <cell r="B138">
            <v>8392</v>
          </cell>
          <cell r="C138" t="str">
            <v>Laurea DM270</v>
          </cell>
          <cell r="D138" t="str">
            <v>NO</v>
          </cell>
          <cell r="E138" t="str">
            <v>SCIENZE DEI BENI CULTURALI PER IL TURISMO (D.M. 270/04)</v>
          </cell>
          <cell r="F138">
            <v>27.1470588235294</v>
          </cell>
          <cell r="G138">
            <v>10.294117647058822</v>
          </cell>
          <cell r="H138">
            <v>39.705882352941174</v>
          </cell>
          <cell r="I138">
            <v>50</v>
          </cell>
          <cell r="J138">
            <v>27.2970297029703</v>
          </cell>
          <cell r="K138">
            <v>8.91089108910891</v>
          </cell>
          <cell r="L138">
            <v>40.5940594059406</v>
          </cell>
          <cell r="M138">
            <v>50.495049504950494</v>
          </cell>
          <cell r="N138">
            <v>26.5363636363636</v>
          </cell>
          <cell r="O138">
            <v>10.909090909090908</v>
          </cell>
          <cell r="P138">
            <v>49.09090909090909</v>
          </cell>
          <cell r="Q138">
            <v>40</v>
          </cell>
          <cell r="R138">
            <v>28.512962962962963</v>
          </cell>
          <cell r="S138">
            <v>5.555555555555555</v>
          </cell>
          <cell r="T138">
            <v>22.22222222222222</v>
          </cell>
          <cell r="U138">
            <v>72.22222222222221</v>
          </cell>
        </row>
        <row r="139">
          <cell r="B139">
            <v>7372</v>
          </cell>
          <cell r="C139" t="str">
            <v>Laurea DM270</v>
          </cell>
          <cell r="D139" t="str">
            <v>NO</v>
          </cell>
          <cell r="E139" t="str">
            <v>SCIENZE DEI BENI CULTURALI PER IL TURISMO E L'AMBIENTE (D.M.270/04) - TARANTO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B140">
            <v>1023</v>
          </cell>
          <cell r="C140" t="str">
            <v>Laurea DM509</v>
          </cell>
          <cell r="D140" t="str">
            <v>NO</v>
          </cell>
          <cell r="E140" t="str">
            <v>SCIENZE DEI BENI CULTURALI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B141">
            <v>1087</v>
          </cell>
          <cell r="C141" t="str">
            <v>Laurea DM509</v>
          </cell>
          <cell r="D141" t="str">
            <v>NO</v>
          </cell>
          <cell r="E141" t="str">
            <v>SCIENZE DEI BENI CULTURALI PER IL TURISMO E L'AMBIENTE (TARANTO)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B142">
            <v>8312</v>
          </cell>
          <cell r="C142" t="str">
            <v>Laurea magistrale DM270</v>
          </cell>
          <cell r="D142" t="str">
            <v>SI</v>
          </cell>
          <cell r="E142" t="str">
            <v>ARCHEOLOGIA (D.M.270/04)</v>
          </cell>
          <cell r="F142">
            <v>28.9859154929577</v>
          </cell>
          <cell r="G142">
            <v>0</v>
          </cell>
          <cell r="H142">
            <v>14.084507042253522</v>
          </cell>
          <cell r="I142">
            <v>85.91549295774648</v>
          </cell>
          <cell r="J142">
            <v>29.265306122449</v>
          </cell>
          <cell r="K142">
            <v>0</v>
          </cell>
          <cell r="L142">
            <v>14.285714285714285</v>
          </cell>
          <cell r="M142">
            <v>85.71428571428571</v>
          </cell>
          <cell r="N142">
            <v>28.5666666666667</v>
          </cell>
          <cell r="O142">
            <v>3.3333333333333335</v>
          </cell>
          <cell r="P142">
            <v>20</v>
          </cell>
          <cell r="Q142">
            <v>76.66666666666667</v>
          </cell>
          <cell r="R142">
            <v>28.376851851851853</v>
          </cell>
          <cell r="S142">
            <v>0</v>
          </cell>
          <cell r="T142">
            <v>38.88888888888889</v>
          </cell>
          <cell r="U142">
            <v>61.111111111111114</v>
          </cell>
        </row>
        <row r="143">
          <cell r="B143">
            <v>8315</v>
          </cell>
          <cell r="C143" t="str">
            <v>Laurea magistrale DM270</v>
          </cell>
          <cell r="D143" t="str">
            <v>SI</v>
          </cell>
          <cell r="E143" t="str">
            <v>FILOLOGIA, LETTERATURE E STORIA DELL' ANTICHITA' (D.M.270/04)</v>
          </cell>
          <cell r="F143">
            <v>29</v>
          </cell>
          <cell r="G143">
            <v>2.923976608187134</v>
          </cell>
          <cell r="H143">
            <v>11.11111111111111</v>
          </cell>
          <cell r="I143">
            <v>85.96491228070175</v>
          </cell>
          <cell r="J143">
            <v>29.1165644171779</v>
          </cell>
          <cell r="K143">
            <v>1.8404907975460123</v>
          </cell>
          <cell r="L143">
            <v>15.950920245398773</v>
          </cell>
          <cell r="M143">
            <v>82.20858895705521</v>
          </cell>
          <cell r="N143">
            <v>29.3973684210526</v>
          </cell>
          <cell r="O143">
            <v>1.0582010582010581</v>
          </cell>
          <cell r="P143">
            <v>7.936507936507936</v>
          </cell>
          <cell r="Q143">
            <v>91.005291005291</v>
          </cell>
          <cell r="R143">
            <v>29.245833333333344</v>
          </cell>
          <cell r="S143">
            <v>0</v>
          </cell>
          <cell r="T143">
            <v>10</v>
          </cell>
          <cell r="U143">
            <v>90</v>
          </cell>
        </row>
        <row r="144">
          <cell r="B144">
            <v>7624</v>
          </cell>
          <cell r="C144" t="str">
            <v>Laurea DM270</v>
          </cell>
          <cell r="D144" t="str">
            <v>SI</v>
          </cell>
          <cell r="E144" t="str">
            <v>SCIENZE DELLA COMUNICAZIONE (D.M.270/04)</v>
          </cell>
          <cell r="F144">
            <v>26.4133811230585</v>
          </cell>
          <cell r="G144">
            <v>16.726403823178014</v>
          </cell>
          <cell r="H144">
            <v>42.53285543608124</v>
          </cell>
          <cell r="I144">
            <v>40.74074074074074</v>
          </cell>
          <cell r="J144">
            <v>27.3649425287356</v>
          </cell>
          <cell r="K144">
            <v>7.327586206896551</v>
          </cell>
          <cell r="L144">
            <v>39.36781609195402</v>
          </cell>
          <cell r="M144">
            <v>53.304597701149426</v>
          </cell>
          <cell r="N144">
            <v>27.2924050632911</v>
          </cell>
          <cell r="O144">
            <v>9.873417721518987</v>
          </cell>
          <cell r="P144">
            <v>37.721518987341774</v>
          </cell>
          <cell r="Q144">
            <v>52.40506329113924</v>
          </cell>
          <cell r="R144">
            <v>25.10153439153439</v>
          </cell>
          <cell r="S144">
            <v>32.592592592592595</v>
          </cell>
          <cell r="T144">
            <v>55.55555555555556</v>
          </cell>
          <cell r="U144">
            <v>11.851851851851853</v>
          </cell>
        </row>
        <row r="145">
          <cell r="B145">
            <v>7626</v>
          </cell>
          <cell r="C145" t="str">
            <v>Laurea DM270</v>
          </cell>
          <cell r="D145" t="str">
            <v>NO</v>
          </cell>
          <cell r="E145" t="str">
            <v>SCIENZE DELLA COMUNICAZIONE E DELL'ANIMAZIONE SOCIO-CULTURALE (D.M. 270/04)</v>
          </cell>
          <cell r="F145" t="str">
            <v>-</v>
          </cell>
          <cell r="G145" t="str">
            <v>-</v>
          </cell>
          <cell r="H145" t="str">
            <v>-</v>
          </cell>
          <cell r="I145" t="str">
            <v>-</v>
          </cell>
          <cell r="J145">
            <v>26.8605263157895</v>
          </cell>
          <cell r="K145">
            <v>14.210526315789473</v>
          </cell>
          <cell r="L145">
            <v>35.526315789473685</v>
          </cell>
          <cell r="M145">
            <v>50.26315789473684</v>
          </cell>
          <cell r="N145">
            <v>27.304347826087</v>
          </cell>
          <cell r="O145">
            <v>13.554987212276215</v>
          </cell>
          <cell r="P145">
            <v>29.923273657289002</v>
          </cell>
          <cell r="Q145">
            <v>56.52173913043478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B146">
            <v>7703</v>
          </cell>
          <cell r="C146" t="str">
            <v>Laurea DM270</v>
          </cell>
          <cell r="D146" t="str">
            <v>NO</v>
          </cell>
          <cell r="E146" t="str">
            <v>SCIENZE DELLA COMUNICAZIONE NELLE ORGANIZZAZIONI (D.M.270/04) - TARANTO</v>
          </cell>
          <cell r="F146">
            <v>26.1788079470199</v>
          </cell>
          <cell r="G146">
            <v>17.880794701986755</v>
          </cell>
          <cell r="H146">
            <v>40.397350993377486</v>
          </cell>
          <cell r="I146">
            <v>41.72185430463576</v>
          </cell>
          <cell r="J146" t="str">
            <v>-</v>
          </cell>
          <cell r="K146" t="str">
            <v>-</v>
          </cell>
          <cell r="L146" t="str">
            <v>-</v>
          </cell>
          <cell r="M146" t="str">
            <v>-</v>
          </cell>
          <cell r="N146" t="str">
            <v>-</v>
          </cell>
          <cell r="O146" t="str">
            <v>-</v>
          </cell>
          <cell r="P146" t="str">
            <v>-</v>
          </cell>
          <cell r="Q146" t="str">
            <v>-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B147">
            <v>7623</v>
          </cell>
          <cell r="C147" t="str">
            <v>Laurea DM270</v>
          </cell>
          <cell r="D147" t="str">
            <v>NO</v>
          </cell>
          <cell r="E147" t="str">
            <v>SCIENZE DELLA FORMAZIONE (D.M.270/04)</v>
          </cell>
          <cell r="F147">
            <v>25.0299401197605</v>
          </cell>
          <cell r="G147">
            <v>28.942115768463072</v>
          </cell>
          <cell r="H147">
            <v>47.30538922155689</v>
          </cell>
          <cell r="I147">
            <v>23.75249500998004</v>
          </cell>
          <cell r="J147">
            <v>25.2813067150635</v>
          </cell>
          <cell r="K147">
            <v>24.863883847549907</v>
          </cell>
          <cell r="L147">
            <v>47.54990925589836</v>
          </cell>
          <cell r="M147">
            <v>27.586206896551722</v>
          </cell>
          <cell r="N147">
            <v>26.2099853157122</v>
          </cell>
          <cell r="O147">
            <v>19.23641703377386</v>
          </cell>
          <cell r="P147">
            <v>40.822320117474305</v>
          </cell>
          <cell r="Q147">
            <v>39.94126284875183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B148">
            <v>7622</v>
          </cell>
          <cell r="C148" t="str">
            <v>Laurea DM270</v>
          </cell>
          <cell r="D148" t="str">
            <v>NO</v>
          </cell>
          <cell r="E148" t="str">
            <v>SCIENZE DELL'EDUCAZIONE (D.M.270/04)</v>
          </cell>
          <cell r="F148">
            <v>25.7446504992867</v>
          </cell>
          <cell r="G148">
            <v>29.172610556348072</v>
          </cell>
          <cell r="H148">
            <v>32.45363766048502</v>
          </cell>
          <cell r="I148">
            <v>38.3737517831669</v>
          </cell>
          <cell r="J148">
            <v>26.4186046511628</v>
          </cell>
          <cell r="K148">
            <v>21.124031007751938</v>
          </cell>
          <cell r="L148">
            <v>36.434108527131784</v>
          </cell>
          <cell r="M148">
            <v>42.44186046511628</v>
          </cell>
          <cell r="N148">
            <v>26.6233333333333</v>
          </cell>
          <cell r="O148">
            <v>15.833333333333332</v>
          </cell>
          <cell r="P148">
            <v>41</v>
          </cell>
          <cell r="Q148">
            <v>43.166666666666664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B149">
            <v>8966</v>
          </cell>
          <cell r="C149" t="str">
            <v>Laurea DM270</v>
          </cell>
          <cell r="D149" t="str">
            <v>SI</v>
          </cell>
          <cell r="E149" t="str">
            <v>SCIENZE DELL'EDUCAZIONE E DELLA FORMAZIONE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25.890220174091144</v>
          </cell>
          <cell r="S149">
            <v>15.591397849462366</v>
          </cell>
          <cell r="T149">
            <v>65.59139784946237</v>
          </cell>
          <cell r="U149">
            <v>18.817204301075268</v>
          </cell>
        </row>
        <row r="150">
          <cell r="B150">
            <v>7702</v>
          </cell>
          <cell r="C150" t="str">
            <v>Laurea DM270</v>
          </cell>
          <cell r="D150" t="str">
            <v>NO</v>
          </cell>
          <cell r="E150" t="str">
            <v>SCIENZE DELL'EDUCAZIONE E DELL'ANIMAZIONE SOCIO CULTURALE (D.M.270/04)</v>
          </cell>
          <cell r="F150">
            <v>27.2962962962963</v>
          </cell>
          <cell r="G150">
            <v>15.185185185185185</v>
          </cell>
          <cell r="H150">
            <v>24.074074074074073</v>
          </cell>
          <cell r="I150">
            <v>60.74074074074074</v>
          </cell>
          <cell r="J150" t="str">
            <v>-</v>
          </cell>
          <cell r="K150" t="str">
            <v>-</v>
          </cell>
          <cell r="L150" t="str">
            <v>-</v>
          </cell>
          <cell r="M150" t="str">
            <v>-</v>
          </cell>
          <cell r="N150" t="str">
            <v>-</v>
          </cell>
          <cell r="O150" t="str">
            <v>-</v>
          </cell>
          <cell r="P150" t="str">
            <v>-</v>
          </cell>
          <cell r="Q150" t="str">
            <v>-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B151">
            <v>7625</v>
          </cell>
          <cell r="C151" t="str">
            <v>Laurea DM270</v>
          </cell>
          <cell r="D151" t="str">
            <v>SI</v>
          </cell>
          <cell r="E151" t="str">
            <v>SCIENZE E TECNICHE PSICOLOGICHE (D.M.270/04)</v>
          </cell>
          <cell r="F151">
            <v>26.2700270027003</v>
          </cell>
          <cell r="G151">
            <v>17.28172817281728</v>
          </cell>
          <cell r="H151">
            <v>43.47434743474348</v>
          </cell>
          <cell r="I151">
            <v>39.24392439243925</v>
          </cell>
          <cell r="J151">
            <v>25.4068825910931</v>
          </cell>
          <cell r="K151">
            <v>28.74493927125506</v>
          </cell>
          <cell r="L151">
            <v>37.65182186234818</v>
          </cell>
          <cell r="M151">
            <v>33.603238866396765</v>
          </cell>
          <cell r="N151">
            <v>25.2782515991471</v>
          </cell>
          <cell r="O151">
            <v>28.678038379530918</v>
          </cell>
          <cell r="P151">
            <v>40.298507462686565</v>
          </cell>
          <cell r="Q151">
            <v>31.023454157782517</v>
          </cell>
          <cell r="R151">
            <v>24.739201962191913</v>
          </cell>
          <cell r="S151">
            <v>36.68341708542713</v>
          </cell>
          <cell r="T151">
            <v>57.78894472361809</v>
          </cell>
          <cell r="U151">
            <v>5.527638190954774</v>
          </cell>
        </row>
        <row r="152">
          <cell r="B152">
            <v>1089</v>
          </cell>
          <cell r="C152" t="str">
            <v>Laurea DM509</v>
          </cell>
          <cell r="D152" t="str">
            <v>NO</v>
          </cell>
          <cell r="E152" t="str">
            <v>EDUC.PROF.LE NEL CAMPO DEL DISAGIO MINORILE, DEVIANZA E MARGINALITA'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B153">
            <v>1108</v>
          </cell>
          <cell r="C153" t="str">
            <v>Laurea DM509</v>
          </cell>
          <cell r="D153" t="str">
            <v>NO</v>
          </cell>
          <cell r="E153" t="str">
            <v>EDUC.PROF.NEL CAMPO DEL DIS.MINORILE,DEVIANZA E MARG. (TARANTO)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B154">
            <v>1043</v>
          </cell>
          <cell r="C154" t="str">
            <v>Laurea DM509</v>
          </cell>
          <cell r="D154" t="str">
            <v>NO</v>
          </cell>
          <cell r="E154" t="str">
            <v>SCIENZE DELLA COMUNICAZIONE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B155">
            <v>1090</v>
          </cell>
          <cell r="C155" t="str">
            <v>Laurea DM509</v>
          </cell>
          <cell r="D155" t="str">
            <v>NO</v>
          </cell>
          <cell r="E155" t="str">
            <v>SCIENZE DELLA COMUNICAZIONE (TARANTO)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B156">
            <v>1044</v>
          </cell>
          <cell r="C156" t="str">
            <v>Laurea DM509</v>
          </cell>
          <cell r="D156" t="str">
            <v>NO</v>
          </cell>
          <cell r="E156" t="str">
            <v>SCIENZE DELL'EDUCAZIONE E DELLA FORMAZIONE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B157">
            <v>1045</v>
          </cell>
          <cell r="C157" t="str">
            <v>Laurea DM509</v>
          </cell>
          <cell r="D157" t="str">
            <v>NO</v>
          </cell>
          <cell r="E157" t="str">
            <v>SCIENZE E TECNICHE PSICOLOGICHE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B158">
            <v>1109</v>
          </cell>
          <cell r="C158" t="str">
            <v>Laurea DM509</v>
          </cell>
          <cell r="D158" t="str">
            <v>NO</v>
          </cell>
          <cell r="E158" t="str">
            <v>SCIENZE E TECNOLOGIE DELLA MODA</v>
          </cell>
          <cell r="F158" t="str">
            <v>-</v>
          </cell>
          <cell r="G158" t="str">
            <v>-</v>
          </cell>
          <cell r="H158" t="str">
            <v>-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-</v>
          </cell>
          <cell r="P158" t="str">
            <v>-</v>
          </cell>
          <cell r="Q158" t="str">
            <v>-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B159">
            <v>1110</v>
          </cell>
          <cell r="C159" t="str">
            <v>Laurea DM509</v>
          </cell>
          <cell r="D159" t="str">
            <v>NO</v>
          </cell>
          <cell r="E159" t="str">
            <v>SCIENZE E TECNOLOGIE DELLA MODA (TARANTO)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B160">
            <v>8606</v>
          </cell>
          <cell r="C160" t="str">
            <v>Laurea magistrale ciclo unico 5 anni DM270</v>
          </cell>
          <cell r="D160" t="str">
            <v>SI</v>
          </cell>
          <cell r="E160" t="str">
            <v>SCIENZE DELLA FORMAZIONE PRIMARIA (D.M.270/04)</v>
          </cell>
          <cell r="F160" t="str">
            <v>-</v>
          </cell>
          <cell r="G160" t="str">
            <v>-</v>
          </cell>
          <cell r="H160" t="str">
            <v>-</v>
          </cell>
          <cell r="I160" t="str">
            <v>-</v>
          </cell>
          <cell r="J160">
            <v>27.8483146067416</v>
          </cell>
          <cell r="K160">
            <v>8.707865168539326</v>
          </cell>
          <cell r="L160">
            <v>24.15730337078652</v>
          </cell>
          <cell r="M160">
            <v>67.13483146067416</v>
          </cell>
          <cell r="N160">
            <v>28.1467889908257</v>
          </cell>
          <cell r="O160">
            <v>6.116207951070336</v>
          </cell>
          <cell r="P160">
            <v>24.159021406727827</v>
          </cell>
          <cell r="Q160">
            <v>69.72477064220183</v>
          </cell>
          <cell r="R160">
            <v>27.5979168979169</v>
          </cell>
          <cell r="S160">
            <v>5.797101449275362</v>
          </cell>
          <cell r="T160">
            <v>44.927536231884055</v>
          </cell>
          <cell r="U160">
            <v>49.275362318840585</v>
          </cell>
        </row>
        <row r="161">
          <cell r="B161">
            <v>8605</v>
          </cell>
          <cell r="C161" t="str">
            <v>Laurea magistrale DM270</v>
          </cell>
          <cell r="D161" t="str">
            <v>NO</v>
          </cell>
          <cell r="E161" t="str">
            <v>CONSULENTE PER I SERVIZI ALLA PERSONA E ALLE IMPRESE (D.M.270/04)</v>
          </cell>
          <cell r="F161">
            <v>28.6458333333333</v>
          </cell>
          <cell r="G161">
            <v>3.125</v>
          </cell>
          <cell r="H161">
            <v>20.13888888888889</v>
          </cell>
          <cell r="I161">
            <v>76.73611111111111</v>
          </cell>
          <cell r="J161">
            <v>28.0093023255814</v>
          </cell>
          <cell r="K161">
            <v>5.116279069767442</v>
          </cell>
          <cell r="L161">
            <v>28.837209302325583</v>
          </cell>
          <cell r="M161">
            <v>66.04651162790698</v>
          </cell>
          <cell r="N161">
            <v>27.9934853420195</v>
          </cell>
          <cell r="O161">
            <v>6.840390879478828</v>
          </cell>
          <cell r="P161">
            <v>25.732899022801302</v>
          </cell>
          <cell r="Q161">
            <v>67.42671009771986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B162">
            <v>8014</v>
          </cell>
          <cell r="C162" t="str">
            <v>Laurea magistrale DM270</v>
          </cell>
          <cell r="D162" t="str">
            <v>SI</v>
          </cell>
          <cell r="E162" t="str">
            <v>FORMAZIONE E GESTIONE DELLE RISORSE UMANE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27.880479452054796</v>
          </cell>
          <cell r="S162">
            <v>4.10958904109589</v>
          </cell>
          <cell r="T162">
            <v>32.87671232876712</v>
          </cell>
          <cell r="U162">
            <v>63.013698630136986</v>
          </cell>
        </row>
        <row r="163">
          <cell r="B163">
            <v>8602</v>
          </cell>
          <cell r="C163" t="str">
            <v>Laurea magistrale DM270</v>
          </cell>
          <cell r="D163" t="str">
            <v>NO</v>
          </cell>
          <cell r="E163" t="str">
            <v>INFORMAZIONE E SISTEMI EDITORIALI (D.M.270/04)</v>
          </cell>
          <cell r="F163">
            <v>28.2964285714286</v>
          </cell>
          <cell r="G163">
            <v>6.071428571428571</v>
          </cell>
          <cell r="H163">
            <v>18.571428571428573</v>
          </cell>
          <cell r="I163">
            <v>75.35714285714286</v>
          </cell>
          <cell r="J163" t="str">
            <v>-</v>
          </cell>
          <cell r="K163" t="str">
            <v>-</v>
          </cell>
          <cell r="L163" t="str">
            <v>-</v>
          </cell>
          <cell r="M163" t="str">
            <v>-</v>
          </cell>
          <cell r="N163" t="str">
            <v>-</v>
          </cell>
          <cell r="O163" t="str">
            <v>-</v>
          </cell>
          <cell r="P163" t="str">
            <v>-</v>
          </cell>
          <cell r="Q163" t="str">
            <v>-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B164">
            <v>8608</v>
          </cell>
          <cell r="C164" t="str">
            <v>Laurea magistrale DM270</v>
          </cell>
          <cell r="D164" t="str">
            <v>NO</v>
          </cell>
          <cell r="E164" t="str">
            <v>PROGETTAZIONE E GESTIONE FORMATIVA NELL'ERA DIGITALE (D.M. 270/04)</v>
          </cell>
          <cell r="F164" t="str">
            <v>-</v>
          </cell>
          <cell r="G164" t="str">
            <v>-</v>
          </cell>
          <cell r="H164" t="str">
            <v>-</v>
          </cell>
          <cell r="I164" t="str">
            <v>-</v>
          </cell>
          <cell r="J164">
            <v>29.1529411764706</v>
          </cell>
          <cell r="K164">
            <v>1.1764705882352942</v>
          </cell>
          <cell r="L164">
            <v>10.588235294117647</v>
          </cell>
          <cell r="M164">
            <v>88.23529411764706</v>
          </cell>
          <cell r="N164" t="str">
            <v>-</v>
          </cell>
          <cell r="O164" t="str">
            <v>-</v>
          </cell>
          <cell r="P164" t="str">
            <v>-</v>
          </cell>
          <cell r="Q164" t="str">
            <v>-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B165">
            <v>8603</v>
          </cell>
          <cell r="C165" t="str">
            <v>Laurea magistrale DM270</v>
          </cell>
          <cell r="D165" t="str">
            <v>SI</v>
          </cell>
          <cell r="E165" t="str">
            <v>PSICOLOGIA CLINICA (D.M.270/04)</v>
          </cell>
          <cell r="F165">
            <v>28.6440972222222</v>
          </cell>
          <cell r="G165">
            <v>2.430555555555556</v>
          </cell>
          <cell r="H165">
            <v>18.055555555555554</v>
          </cell>
          <cell r="I165">
            <v>79.51388888888889</v>
          </cell>
          <cell r="J165">
            <v>28.43961352657</v>
          </cell>
          <cell r="K165">
            <v>4.186795491143317</v>
          </cell>
          <cell r="L165">
            <v>21.4170692431562</v>
          </cell>
          <cell r="M165">
            <v>74.39613526570048</v>
          </cell>
          <cell r="N165">
            <v>28.3061840120664</v>
          </cell>
          <cell r="O165">
            <v>5.429864253393665</v>
          </cell>
          <cell r="P165">
            <v>21.417797888386122</v>
          </cell>
          <cell r="Q165">
            <v>73.1523378582202</v>
          </cell>
          <cell r="R165">
            <v>28.73303036687993</v>
          </cell>
          <cell r="S165">
            <v>0</v>
          </cell>
          <cell r="T165">
            <v>16.8141592920354</v>
          </cell>
          <cell r="U165">
            <v>83.1858407079646</v>
          </cell>
        </row>
        <row r="166">
          <cell r="B166">
            <v>8601</v>
          </cell>
          <cell r="C166" t="str">
            <v>Laurea magistrale DM270</v>
          </cell>
          <cell r="D166" t="str">
            <v>NO</v>
          </cell>
          <cell r="E166" t="str">
            <v>SCIENZE DELL'EDUCAZIONE DEGLI ADULTI E DELLA FORMAZIONE CONTINUA (D.M.270/04)</v>
          </cell>
          <cell r="F166">
            <v>27.6717171717172</v>
          </cell>
          <cell r="G166">
            <v>4.545454545454546</v>
          </cell>
          <cell r="H166">
            <v>33.33333333333333</v>
          </cell>
          <cell r="I166">
            <v>62.121212121212125</v>
          </cell>
          <cell r="J166">
            <v>27.0220994475138</v>
          </cell>
          <cell r="K166">
            <v>14.917127071823206</v>
          </cell>
          <cell r="L166">
            <v>32.59668508287293</v>
          </cell>
          <cell r="M166">
            <v>52.48618784530387</v>
          </cell>
          <cell r="N166">
            <v>27.6282722513089</v>
          </cell>
          <cell r="O166">
            <v>11.518324607329843</v>
          </cell>
          <cell r="P166">
            <v>20.94240837696335</v>
          </cell>
          <cell r="Q166">
            <v>67.5392670157068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B167">
            <v>8607</v>
          </cell>
          <cell r="C167" t="str">
            <v>Laurea magistrale DM270</v>
          </cell>
          <cell r="D167" t="str">
            <v>SI</v>
          </cell>
          <cell r="E167" t="str">
            <v>SCIENZE DELL'INFORMAZIONE EDITORIALE, PUBBLICA E SOCIALE (D.M.270/04)</v>
          </cell>
          <cell r="F167" t="str">
            <v>-</v>
          </cell>
          <cell r="G167" t="str">
            <v>-</v>
          </cell>
          <cell r="H167" t="str">
            <v>-</v>
          </cell>
          <cell r="I167" t="str">
            <v>-</v>
          </cell>
          <cell r="J167">
            <v>28.00395256917</v>
          </cell>
          <cell r="K167">
            <v>7.114624505928854</v>
          </cell>
          <cell r="L167">
            <v>28.063241106719367</v>
          </cell>
          <cell r="M167">
            <v>64.82213438735178</v>
          </cell>
          <cell r="N167">
            <v>28</v>
          </cell>
          <cell r="O167">
            <v>7.4074074074074066</v>
          </cell>
          <cell r="P167">
            <v>28.08641975308642</v>
          </cell>
          <cell r="Q167">
            <v>64.50617283950618</v>
          </cell>
          <cell r="R167">
            <v>28.23146825396825</v>
          </cell>
          <cell r="S167">
            <v>0</v>
          </cell>
          <cell r="T167">
            <v>40</v>
          </cell>
          <cell r="U167">
            <v>60</v>
          </cell>
        </row>
        <row r="168">
          <cell r="B168">
            <v>8604</v>
          </cell>
          <cell r="C168" t="str">
            <v>Laurea magistrale DM270</v>
          </cell>
          <cell r="D168" t="str">
            <v>SI</v>
          </cell>
          <cell r="E168" t="str">
            <v>SCIENZE PEDAGOGICHE (D.M.270/04)</v>
          </cell>
          <cell r="F168">
            <v>28.7716814159292</v>
          </cell>
          <cell r="G168">
            <v>2.6548672566371683</v>
          </cell>
          <cell r="H168">
            <v>16.8141592920354</v>
          </cell>
          <cell r="I168">
            <v>80.53097345132744</v>
          </cell>
          <cell r="J168">
            <v>28.5474137931034</v>
          </cell>
          <cell r="K168">
            <v>2.1551724137931036</v>
          </cell>
          <cell r="L168">
            <v>22.198275862068968</v>
          </cell>
          <cell r="M168">
            <v>75.64655172413794</v>
          </cell>
          <cell r="N168">
            <v>28.7333333333333</v>
          </cell>
          <cell r="O168">
            <v>4.375</v>
          </cell>
          <cell r="P168">
            <v>15.208333333333332</v>
          </cell>
          <cell r="Q168">
            <v>80.41666666666667</v>
          </cell>
          <cell r="R168">
            <v>28.046264034068916</v>
          </cell>
          <cell r="S168">
            <v>1.2195121951219512</v>
          </cell>
          <cell r="T168">
            <v>31.70731707317073</v>
          </cell>
          <cell r="U168">
            <v>67.07317073170732</v>
          </cell>
        </row>
        <row r="169">
          <cell r="B169">
            <v>5042</v>
          </cell>
          <cell r="C169" t="str">
            <v>Laurea specialistica DM509</v>
          </cell>
          <cell r="D169" t="str">
            <v>NO</v>
          </cell>
          <cell r="E169" t="str">
            <v>COMUNICAZIONE E MULTIMEDIALITA'</v>
          </cell>
          <cell r="F169" t="str">
            <v>-</v>
          </cell>
          <cell r="G169" t="str">
            <v>-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 t="str">
            <v>-</v>
          </cell>
          <cell r="M169" t="str">
            <v>-</v>
          </cell>
          <cell r="N169" t="str">
            <v>-</v>
          </cell>
          <cell r="O169" t="str">
            <v>-</v>
          </cell>
          <cell r="P169" t="str">
            <v>-</v>
          </cell>
          <cell r="Q169" t="str">
            <v>-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B170">
            <v>5037</v>
          </cell>
          <cell r="C170" t="str">
            <v>Laurea specialistica DM509</v>
          </cell>
          <cell r="D170" t="str">
            <v>NO</v>
          </cell>
          <cell r="E170" t="str">
            <v>PROGRAMMAZIONE E GESTIONE DEI SERVIZI EDUCATIVI E FORMATIVI</v>
          </cell>
          <cell r="F170" t="str">
            <v>-</v>
          </cell>
          <cell r="G170" t="str">
            <v>-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  <cell r="O170" t="str">
            <v>-</v>
          </cell>
          <cell r="P170" t="str">
            <v>-</v>
          </cell>
          <cell r="Q170" t="str">
            <v>-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B171">
            <v>5039</v>
          </cell>
          <cell r="C171" t="str">
            <v>Laurea specialistica DM509</v>
          </cell>
          <cell r="D171" t="str">
            <v>NO</v>
          </cell>
          <cell r="E171" t="str">
            <v>PSICOLOGIA CLINICA DELLO SVILUPPO E DELLE RELAZIONI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B172">
            <v>5038</v>
          </cell>
          <cell r="C172" t="str">
            <v>Laurea specialistica DM509</v>
          </cell>
          <cell r="D172" t="str">
            <v>NO</v>
          </cell>
          <cell r="E172" t="str">
            <v>PSICOLOGIA DELL'ORGANIZZAZIONE E DELLA COMUNICAZIONE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B173">
            <v>5058</v>
          </cell>
          <cell r="C173" t="str">
            <v>Laurea specialistica DM509</v>
          </cell>
          <cell r="D173" t="str">
            <v>NO</v>
          </cell>
          <cell r="E173" t="str">
            <v>SCIENZE DELL'EDUCAZIONE DEGLI ADULTI E FORMAZIONE CONTINUA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B174">
            <v>5041</v>
          </cell>
          <cell r="C174" t="str">
            <v>Laurea specialistica DM509</v>
          </cell>
          <cell r="D174" t="str">
            <v>NO</v>
          </cell>
          <cell r="E174" t="str">
            <v>SCIENZE PEDAGOGICHE</v>
          </cell>
          <cell r="F174" t="str">
            <v>-</v>
          </cell>
          <cell r="G174" t="str">
            <v>-</v>
          </cell>
          <cell r="H174" t="str">
            <v>-</v>
          </cell>
          <cell r="I174" t="str">
            <v>-</v>
          </cell>
          <cell r="J174" t="str">
            <v>-</v>
          </cell>
          <cell r="K174" t="str">
            <v>-</v>
          </cell>
          <cell r="L174" t="str">
            <v>-</v>
          </cell>
          <cell r="M174" t="str">
            <v>-</v>
          </cell>
          <cell r="N174" t="str">
            <v>-</v>
          </cell>
          <cell r="O174" t="str">
            <v>-</v>
          </cell>
          <cell r="P174" t="str">
            <v>-</v>
          </cell>
          <cell r="Q174" t="str">
            <v>-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B175">
            <v>7753</v>
          </cell>
          <cell r="C175" t="str">
            <v>Laurea DM270</v>
          </cell>
          <cell r="D175" t="str">
            <v>NO</v>
          </cell>
          <cell r="E175" t="str">
            <v>SCIENZE E TECNOLOGIE PER I BENI CULTURALI (D.M.270/04)</v>
          </cell>
          <cell r="F175">
            <v>25.0625</v>
          </cell>
          <cell r="G175">
            <v>31.25</v>
          </cell>
          <cell r="H175">
            <v>39.58333333333333</v>
          </cell>
          <cell r="I175">
            <v>29.166666666666668</v>
          </cell>
          <cell r="J175">
            <v>25.5555555555556</v>
          </cell>
          <cell r="K175">
            <v>27.77777777777778</v>
          </cell>
          <cell r="L175">
            <v>33.33333333333333</v>
          </cell>
          <cell r="M175">
            <v>38.88888888888889</v>
          </cell>
          <cell r="N175">
            <v>25.0909090909091</v>
          </cell>
          <cell r="O175">
            <v>27.27272727272727</v>
          </cell>
          <cell r="P175">
            <v>42.42424242424242</v>
          </cell>
          <cell r="Q175">
            <v>30.303030303030305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B176">
            <v>7751</v>
          </cell>
          <cell r="C176" t="str">
            <v>Laurea DM270</v>
          </cell>
          <cell r="D176" t="str">
            <v>SI</v>
          </cell>
          <cell r="E176" t="str">
            <v>SCIENZE GEOLOGICHE (D.M.270/04)</v>
          </cell>
          <cell r="F176">
            <v>23.9545454545455</v>
          </cell>
          <cell r="G176">
            <v>34.54545454545455</v>
          </cell>
          <cell r="H176">
            <v>53.63636363636364</v>
          </cell>
          <cell r="I176">
            <v>11.818181818181818</v>
          </cell>
          <cell r="J176">
            <v>25.5542168674699</v>
          </cell>
          <cell r="K176">
            <v>26.506024096385545</v>
          </cell>
          <cell r="L176">
            <v>46.98795180722892</v>
          </cell>
          <cell r="M176">
            <v>26.506024096385545</v>
          </cell>
          <cell r="N176">
            <v>24.3971631205674</v>
          </cell>
          <cell r="O176">
            <v>36.87943262411347</v>
          </cell>
          <cell r="P176">
            <v>43.97163120567376</v>
          </cell>
          <cell r="Q176">
            <v>19.148936170212767</v>
          </cell>
          <cell r="R176">
            <v>23.43268901640995</v>
          </cell>
          <cell r="S176">
            <v>51.162790697674424</v>
          </cell>
          <cell r="T176">
            <v>46.51162790697674</v>
          </cell>
          <cell r="U176">
            <v>2.3255813953488373</v>
          </cell>
        </row>
        <row r="177">
          <cell r="B177">
            <v>1058</v>
          </cell>
          <cell r="C177" t="str">
            <v>Laurea DM509</v>
          </cell>
          <cell r="D177" t="str">
            <v>NO</v>
          </cell>
          <cell r="E177" t="str">
            <v>SCIENZA E TECNOL.DIAGNOSTICA CONSERVAZIONE BENI CULTURALI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B178">
            <v>1061</v>
          </cell>
          <cell r="C178" t="str">
            <v>Laurea DM509</v>
          </cell>
          <cell r="D178" t="str">
            <v>NO</v>
          </cell>
          <cell r="E178" t="str">
            <v>SCIENZE GEOLOGICHE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B179">
            <v>8016</v>
          </cell>
          <cell r="C179" t="str">
            <v>Laurea magistrale ciclo unico 5 anni</v>
          </cell>
          <cell r="D179" t="str">
            <v>SI</v>
          </cell>
          <cell r="E179" t="str">
            <v>CONSERVAZIONE E RESTAURO DEI BENI CULTURALI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B180">
            <v>8742</v>
          </cell>
          <cell r="C180" t="str">
            <v>Laurea magistrale DM270</v>
          </cell>
          <cell r="D180" t="str">
            <v>NO</v>
          </cell>
          <cell r="E180" t="str">
            <v>SCIENZA PER LA DIAGNOSTICA E CONSERVAZIONE DEI BENI CULTURALI (D.M.270/04)</v>
          </cell>
          <cell r="F180">
            <v>28.0666666666667</v>
          </cell>
          <cell r="G180">
            <v>3.3333333333333335</v>
          </cell>
          <cell r="H180">
            <v>33.33333333333333</v>
          </cell>
          <cell r="I180">
            <v>63.33333333333333</v>
          </cell>
          <cell r="J180">
            <v>28.1081081081081</v>
          </cell>
          <cell r="K180">
            <v>8.108108108108109</v>
          </cell>
          <cell r="L180">
            <v>32.432432432432435</v>
          </cell>
          <cell r="M180">
            <v>59.45945945945946</v>
          </cell>
          <cell r="N180">
            <v>27.6666666666667</v>
          </cell>
          <cell r="O180">
            <v>0</v>
          </cell>
          <cell r="P180">
            <v>44.44444444444444</v>
          </cell>
          <cell r="Q180">
            <v>55.55555555555556</v>
          </cell>
          <cell r="R180">
            <v>27.444444444444446</v>
          </cell>
          <cell r="S180">
            <v>0</v>
          </cell>
          <cell r="T180">
            <v>66.66666666666666</v>
          </cell>
          <cell r="U180">
            <v>33.33333333333333</v>
          </cell>
        </row>
        <row r="181">
          <cell r="B181">
            <v>8751</v>
          </cell>
          <cell r="C181" t="str">
            <v>Laurea magistrale DM270</v>
          </cell>
          <cell r="D181" t="str">
            <v>SI</v>
          </cell>
          <cell r="E181" t="str">
            <v>SCIENZE GEOLOGICHE E GEOFISICHE (D.M.270/04)</v>
          </cell>
          <cell r="F181">
            <v>28.135593220339</v>
          </cell>
          <cell r="G181">
            <v>3.389830508474576</v>
          </cell>
          <cell r="H181">
            <v>28.8135593220339</v>
          </cell>
          <cell r="I181">
            <v>67.79661016949152</v>
          </cell>
          <cell r="J181">
            <v>28.4473684210526</v>
          </cell>
          <cell r="K181">
            <v>2.631578947368421</v>
          </cell>
          <cell r="L181">
            <v>18.421052631578945</v>
          </cell>
          <cell r="M181">
            <v>78.94736842105263</v>
          </cell>
          <cell r="N181">
            <v>27.7272727272727</v>
          </cell>
          <cell r="O181">
            <v>4.545454545454546</v>
          </cell>
          <cell r="P181">
            <v>43.18181818181818</v>
          </cell>
          <cell r="Q181">
            <v>52.27272727272727</v>
          </cell>
          <cell r="R181">
            <v>28.16636904761905</v>
          </cell>
          <cell r="S181">
            <v>0</v>
          </cell>
          <cell r="T181">
            <v>50</v>
          </cell>
          <cell r="U181">
            <v>50</v>
          </cell>
        </row>
        <row r="182">
          <cell r="B182">
            <v>5048</v>
          </cell>
          <cell r="C182" t="str">
            <v>Laurea specialistica DM509</v>
          </cell>
          <cell r="D182" t="str">
            <v>NO</v>
          </cell>
          <cell r="E182" t="str">
            <v>SCIENZA E TECNOLOGIE PER L'AMBIENTE E IL TERRITORIO</v>
          </cell>
          <cell r="F182" t="str">
            <v>-</v>
          </cell>
          <cell r="G182" t="str">
            <v>-</v>
          </cell>
          <cell r="H182" t="str">
            <v>-</v>
          </cell>
          <cell r="I182" t="str">
            <v>-</v>
          </cell>
          <cell r="J182" t="str">
            <v>-</v>
          </cell>
          <cell r="K182" t="str">
            <v>-</v>
          </cell>
          <cell r="L182" t="str">
            <v>-</v>
          </cell>
          <cell r="M182" t="str">
            <v>-</v>
          </cell>
          <cell r="N182" t="str">
            <v>-</v>
          </cell>
          <cell r="O182" t="str">
            <v>-</v>
          </cell>
          <cell r="P182" t="str">
            <v>-</v>
          </cell>
          <cell r="Q182" t="str">
            <v>-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B183">
            <v>7054</v>
          </cell>
          <cell r="C183" t="str">
            <v>Laurea DM270</v>
          </cell>
          <cell r="D183" t="str">
            <v>SI</v>
          </cell>
          <cell r="E183" t="str">
            <v>ECONOMIA E COMMERCIO (D.M.270/04)</v>
          </cell>
          <cell r="F183">
            <v>24.1400862068966</v>
          </cell>
          <cell r="G183">
            <v>40.804597701149426</v>
          </cell>
          <cell r="H183">
            <v>38.43390804597701</v>
          </cell>
          <cell r="I183">
            <v>20.761494252873565</v>
          </cell>
          <cell r="J183">
            <v>23.9559426229508</v>
          </cell>
          <cell r="K183">
            <v>43.33561175666439</v>
          </cell>
          <cell r="L183">
            <v>34.51811346548189</v>
          </cell>
          <cell r="M183">
            <v>22.146274777853726</v>
          </cell>
          <cell r="N183">
            <v>24.8525506638714</v>
          </cell>
          <cell r="O183">
            <v>32.6345213137666</v>
          </cell>
          <cell r="P183">
            <v>40.74074074074074</v>
          </cell>
          <cell r="Q183">
            <v>26.62473794549266</v>
          </cell>
          <cell r="R183">
            <v>24.05162076878946</v>
          </cell>
          <cell r="S183">
            <v>44.33734939759036</v>
          </cell>
          <cell r="T183">
            <v>50.12048192771085</v>
          </cell>
          <cell r="U183">
            <v>5.542168674698795</v>
          </cell>
        </row>
        <row r="184">
          <cell r="B184">
            <v>7055</v>
          </cell>
          <cell r="C184" t="str">
            <v>Laurea DM270</v>
          </cell>
          <cell r="D184" t="str">
            <v>SI</v>
          </cell>
          <cell r="E184" t="str">
            <v>SCIENZE STATISTICHE (D.M.270/04)</v>
          </cell>
          <cell r="F184">
            <v>25.0487804878049</v>
          </cell>
          <cell r="G184">
            <v>34.146341463414636</v>
          </cell>
          <cell r="H184">
            <v>43.90243902439025</v>
          </cell>
          <cell r="I184">
            <v>21.951219512195124</v>
          </cell>
          <cell r="J184">
            <v>26.0957446808511</v>
          </cell>
          <cell r="K184">
            <v>19.148936170212767</v>
          </cell>
          <cell r="L184">
            <v>40.42553191489361</v>
          </cell>
          <cell r="M184">
            <v>40.42553191489361</v>
          </cell>
          <cell r="N184">
            <v>25.4695652173913</v>
          </cell>
          <cell r="O184">
            <v>28.695652173913043</v>
          </cell>
          <cell r="P184">
            <v>39.130434782608695</v>
          </cell>
          <cell r="Q184">
            <v>32.17391304347826</v>
          </cell>
          <cell r="R184">
            <v>25.025760582010587</v>
          </cell>
          <cell r="S184">
            <v>33.33333333333333</v>
          </cell>
          <cell r="T184">
            <v>58.333333333333336</v>
          </cell>
          <cell r="U184">
            <v>8.333333333333332</v>
          </cell>
        </row>
        <row r="185">
          <cell r="B185">
            <v>1012</v>
          </cell>
          <cell r="C185" t="str">
            <v>Laurea DM509</v>
          </cell>
          <cell r="D185" t="str">
            <v>NO</v>
          </cell>
          <cell r="E185" t="str">
            <v>ECONOMIA E COMMERCIO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B186">
            <v>1014</v>
          </cell>
          <cell r="C186" t="str">
            <v>Laurea DM509</v>
          </cell>
          <cell r="D186" t="str">
            <v>NO</v>
          </cell>
          <cell r="E186" t="str">
            <v>SCIENZE STATISTICHE ED ECONOMICHE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B187">
            <v>8964</v>
          </cell>
          <cell r="C187" t="str">
            <v>Laurea magistrale DM270</v>
          </cell>
          <cell r="D187" t="str">
            <v>SI</v>
          </cell>
          <cell r="E187" t="str">
            <v>ECONOMIA E COMMERCIO (Laurea Magistrale)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27.827409297052153</v>
          </cell>
          <cell r="S187">
            <v>2.380952380952381</v>
          </cell>
          <cell r="T187">
            <v>40.476190476190474</v>
          </cell>
          <cell r="U187">
            <v>57.14285714285714</v>
          </cell>
        </row>
        <row r="188">
          <cell r="B188">
            <v>8054</v>
          </cell>
          <cell r="C188" t="str">
            <v>Laurea magistrale DM270</v>
          </cell>
          <cell r="D188" t="str">
            <v>NO</v>
          </cell>
          <cell r="E188" t="str">
            <v>ECONOMIA E GESTIONE DELLE AZIENDE E DEI SISTEMI TURISTICI</v>
          </cell>
          <cell r="F188">
            <v>27.8935185185185</v>
          </cell>
          <cell r="G188">
            <v>4.166666666666666</v>
          </cell>
          <cell r="H188">
            <v>35.18518518518518</v>
          </cell>
          <cell r="I188">
            <v>60.64814814814815</v>
          </cell>
          <cell r="J188">
            <v>28.2755102040816</v>
          </cell>
          <cell r="K188">
            <v>4.081632653061225</v>
          </cell>
          <cell r="L188">
            <v>23.46938775510204</v>
          </cell>
          <cell r="M188">
            <v>72.44897959183673</v>
          </cell>
          <cell r="N188">
            <v>28.7416267942584</v>
          </cell>
          <cell r="O188">
            <v>2.3923444976076556</v>
          </cell>
          <cell r="P188">
            <v>16.267942583732058</v>
          </cell>
          <cell r="Q188">
            <v>81.3397129186603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B189">
            <v>8015</v>
          </cell>
          <cell r="C189" t="str">
            <v>Laurea magistrale DM270</v>
          </cell>
          <cell r="D189" t="str">
            <v>SI</v>
          </cell>
          <cell r="E189" t="str">
            <v>ECONOMIA E STRATEGIE PER I MERCATI INTERNAZIONALI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26.758677248677248</v>
          </cell>
          <cell r="S189">
            <v>6.666666666666667</v>
          </cell>
          <cell r="T189">
            <v>70</v>
          </cell>
          <cell r="U189">
            <v>23.333333333333332</v>
          </cell>
        </row>
        <row r="190">
          <cell r="B190">
            <v>8965</v>
          </cell>
          <cell r="C190" t="str">
            <v>Laurea magistrale DM270</v>
          </cell>
          <cell r="D190" t="str">
            <v>SI</v>
          </cell>
          <cell r="E190" t="str">
            <v>STATISTICA E METODI PER L'ECONOMIA E LA FINANZA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28.363650793650795</v>
          </cell>
          <cell r="S190">
            <v>0</v>
          </cell>
          <cell r="T190">
            <v>40</v>
          </cell>
          <cell r="U190">
            <v>60</v>
          </cell>
        </row>
        <row r="191">
          <cell r="B191">
            <v>8057</v>
          </cell>
          <cell r="C191" t="str">
            <v>Laurea magistrale DM270</v>
          </cell>
          <cell r="D191" t="str">
            <v>NO</v>
          </cell>
          <cell r="E191" t="str">
            <v>STATISTICA PER LE DECISIONI FINANZIARIE E ATTUARIALI (D.M.270/04)</v>
          </cell>
          <cell r="F191">
            <v>27.7654320987654</v>
          </cell>
          <cell r="G191">
            <v>3.7037037037037033</v>
          </cell>
          <cell r="H191">
            <v>32.098765432098766</v>
          </cell>
          <cell r="I191">
            <v>64.19753086419753</v>
          </cell>
          <cell r="J191">
            <v>27.5945945945946</v>
          </cell>
          <cell r="K191">
            <v>8.108108108108109</v>
          </cell>
          <cell r="L191">
            <v>32.432432432432435</v>
          </cell>
          <cell r="M191">
            <v>59.45945945945946</v>
          </cell>
          <cell r="N191">
            <v>28.5</v>
          </cell>
          <cell r="O191">
            <v>0</v>
          </cell>
          <cell r="P191">
            <v>27.77777777777778</v>
          </cell>
          <cell r="Q191">
            <v>72.22222222222221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B192">
            <v>5016</v>
          </cell>
          <cell r="C192" t="str">
            <v>Laurea specialistica DM509</v>
          </cell>
          <cell r="D192" t="str">
            <v>NO</v>
          </cell>
          <cell r="E192" t="str">
            <v>STATISTICA PER LE DECISIONI SOCIO-ECONOMICHE E FINANZIARIE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B193">
            <v>7924</v>
          </cell>
          <cell r="C193" t="str">
            <v>Laurea DM270</v>
          </cell>
          <cell r="D193" t="str">
            <v>SI</v>
          </cell>
          <cell r="E193" t="str">
            <v>SCIENZE DEL SERVIZIO SOCIALE (D.M.270/04)</v>
          </cell>
          <cell r="F193">
            <v>25.8504784688995</v>
          </cell>
          <cell r="G193">
            <v>20.983213429256594</v>
          </cell>
          <cell r="H193">
            <v>44.36450839328538</v>
          </cell>
          <cell r="I193">
            <v>34.65227817745804</v>
          </cell>
          <cell r="J193">
            <v>26.0896614821592</v>
          </cell>
          <cell r="K193">
            <v>17.657822506861848</v>
          </cell>
          <cell r="L193">
            <v>46.02012808783166</v>
          </cell>
          <cell r="M193">
            <v>36.322049405306494</v>
          </cell>
          <cell r="N193">
            <v>26.1027580071174</v>
          </cell>
          <cell r="O193">
            <v>19.946571682991987</v>
          </cell>
          <cell r="P193">
            <v>41.05075690115761</v>
          </cell>
          <cell r="Q193">
            <v>39.0026714158504</v>
          </cell>
          <cell r="R193">
            <v>26.320573166826765</v>
          </cell>
          <cell r="S193">
            <v>14.697406340057636</v>
          </cell>
          <cell r="T193">
            <v>53.602305475504316</v>
          </cell>
          <cell r="U193">
            <v>31.70028818443804</v>
          </cell>
        </row>
        <row r="194">
          <cell r="B194">
            <v>7922</v>
          </cell>
          <cell r="C194" t="str">
            <v>Laurea DM270</v>
          </cell>
          <cell r="D194" t="str">
            <v>SI</v>
          </cell>
          <cell r="E194" t="str">
            <v>SCIENZE DELLA AMMINISTRAZIONE PUBBLICA E PRIVATA (D.M.270/04)</v>
          </cell>
          <cell r="F194">
            <v>25.7493261455526</v>
          </cell>
          <cell r="G194">
            <v>25.87601078167116</v>
          </cell>
          <cell r="H194">
            <v>33.9622641509434</v>
          </cell>
          <cell r="I194">
            <v>40.16172506738545</v>
          </cell>
          <cell r="J194">
            <v>24.6843575418994</v>
          </cell>
          <cell r="K194">
            <v>37.150837988826815</v>
          </cell>
          <cell r="L194">
            <v>36.03351955307262</v>
          </cell>
          <cell r="M194">
            <v>26.81564245810056</v>
          </cell>
          <cell r="N194">
            <v>25.3032786885246</v>
          </cell>
          <cell r="O194">
            <v>31.967213114754102</v>
          </cell>
          <cell r="P194">
            <v>33.60655737704918</v>
          </cell>
          <cell r="Q194">
            <v>34.42622950819672</v>
          </cell>
          <cell r="R194">
            <v>25.21951058201059</v>
          </cell>
          <cell r="S194">
            <v>24.074074074074073</v>
          </cell>
          <cell r="T194">
            <v>59.25925925925925</v>
          </cell>
          <cell r="U194">
            <v>16.666666666666664</v>
          </cell>
        </row>
        <row r="195">
          <cell r="B195">
            <v>7923</v>
          </cell>
          <cell r="C195" t="str">
            <v>Laurea DM270</v>
          </cell>
          <cell r="D195" t="str">
            <v>SI</v>
          </cell>
          <cell r="E195" t="str">
            <v>SCIENZE POLITICHE RELAZIONI INTERNAZIONALI E STUDI EUROPEI (D.M.270/04)</v>
          </cell>
          <cell r="F195">
            <v>25.1485148514851</v>
          </cell>
          <cell r="G195">
            <v>28.71287128712871</v>
          </cell>
          <cell r="H195">
            <v>40.5940594059406</v>
          </cell>
          <cell r="I195">
            <v>30.693069306930692</v>
          </cell>
          <cell r="J195">
            <v>25.6518404907975</v>
          </cell>
          <cell r="K195">
            <v>23.31288343558282</v>
          </cell>
          <cell r="L195">
            <v>42.63803680981595</v>
          </cell>
          <cell r="M195">
            <v>34.04907975460122</v>
          </cell>
          <cell r="N195">
            <v>25.1650165016502</v>
          </cell>
          <cell r="O195">
            <v>28.052805280528055</v>
          </cell>
          <cell r="P195">
            <v>41.254125412541256</v>
          </cell>
          <cell r="Q195">
            <v>30.693069306930692</v>
          </cell>
          <cell r="R195">
            <v>24.688621639131842</v>
          </cell>
          <cell r="S195">
            <v>35.714285714285715</v>
          </cell>
          <cell r="T195">
            <v>52.04081632653062</v>
          </cell>
          <cell r="U195">
            <v>12.244897959183673</v>
          </cell>
        </row>
        <row r="196">
          <cell r="B196">
            <v>1066</v>
          </cell>
          <cell r="C196" t="str">
            <v>Laurea DM509</v>
          </cell>
          <cell r="D196" t="str">
            <v>NO</v>
          </cell>
          <cell r="E196" t="str">
            <v>IN PACE,DIR. UMANI E COOPER.SVILUPPO NELL'AREA MEDITERRANEA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B197">
            <v>1064</v>
          </cell>
          <cell r="C197" t="str">
            <v>Laurea DM509</v>
          </cell>
          <cell r="D197" t="str">
            <v>NO</v>
          </cell>
          <cell r="E197" t="str">
            <v>OPERATORI DEI SERVIZI SOCIALI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B198">
            <v>1065</v>
          </cell>
          <cell r="C198" t="str">
            <v>Laurea DM509</v>
          </cell>
          <cell r="D198" t="str">
            <v>NO</v>
          </cell>
          <cell r="E198" t="str">
            <v>OPERATORI DELLE AMMINISTRAZIONI PUBBLICHE E PRIVATE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B199">
            <v>1067</v>
          </cell>
          <cell r="C199" t="str">
            <v>Laurea DM509</v>
          </cell>
          <cell r="D199" t="str">
            <v>NO</v>
          </cell>
          <cell r="E199" t="str">
            <v>SCIENZE POLITICHE E SOCIALI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B200">
            <v>1068</v>
          </cell>
          <cell r="C200" t="str">
            <v>Laurea DM509</v>
          </cell>
          <cell r="D200" t="str">
            <v>NO</v>
          </cell>
          <cell r="E200" t="str">
            <v>SCIENZE POLITICHE,RELAZIONI INTERNAZIONALI E STUDI EUROPEI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B201">
            <v>8914</v>
          </cell>
          <cell r="C201" t="str">
            <v>Laurea magistrale DM270</v>
          </cell>
          <cell r="D201" t="str">
            <v>SI</v>
          </cell>
          <cell r="E201" t="str">
            <v>PROGETTAZIONE DELLE POLITICHE DI INCLUSIONE SOCIALE (D.M.270/04)</v>
          </cell>
          <cell r="F201">
            <v>28.2715231788079</v>
          </cell>
          <cell r="G201">
            <v>6.622516556291391</v>
          </cell>
          <cell r="H201">
            <v>16.55629139072848</v>
          </cell>
          <cell r="I201">
            <v>76.82119205298014</v>
          </cell>
          <cell r="J201">
            <v>28.0306748466258</v>
          </cell>
          <cell r="K201">
            <v>6.134969325153374</v>
          </cell>
          <cell r="L201">
            <v>28.22085889570552</v>
          </cell>
          <cell r="M201">
            <v>65.6441717791411</v>
          </cell>
          <cell r="N201">
            <v>28.0506912442396</v>
          </cell>
          <cell r="O201">
            <v>5.990783410138248</v>
          </cell>
          <cell r="P201">
            <v>28.110599078341014</v>
          </cell>
          <cell r="Q201">
            <v>65.89861751152074</v>
          </cell>
          <cell r="R201">
            <v>27.347709463532237</v>
          </cell>
          <cell r="S201">
            <v>6.329113924050633</v>
          </cell>
          <cell r="T201">
            <v>44.303797468354425</v>
          </cell>
          <cell r="U201">
            <v>49.36708860759494</v>
          </cell>
        </row>
        <row r="202">
          <cell r="B202">
            <v>8912</v>
          </cell>
          <cell r="C202" t="str">
            <v>Laurea magistrale DM270</v>
          </cell>
          <cell r="D202" t="str">
            <v>SI</v>
          </cell>
          <cell r="E202" t="str">
            <v>RELAZIONI INTERNAZIONALI (D.M.270/04)</v>
          </cell>
          <cell r="F202">
            <v>28.0548780487805</v>
          </cell>
          <cell r="G202">
            <v>7.01219512195122</v>
          </cell>
          <cell r="H202">
            <v>22.865853658536587</v>
          </cell>
          <cell r="I202">
            <v>70.1219512195122</v>
          </cell>
          <cell r="J202">
            <v>26.9101123595506</v>
          </cell>
          <cell r="K202">
            <v>15.730337078651685</v>
          </cell>
          <cell r="L202">
            <v>25.842696629213485</v>
          </cell>
          <cell r="M202">
            <v>58.42696629213483</v>
          </cell>
          <cell r="N202">
            <v>27.4011976047904</v>
          </cell>
          <cell r="O202">
            <v>7.784431137724551</v>
          </cell>
          <cell r="P202">
            <v>32.33532934131736</v>
          </cell>
          <cell r="Q202">
            <v>59.88023952095808</v>
          </cell>
          <cell r="R202">
            <v>28.672000000000004</v>
          </cell>
          <cell r="S202">
            <v>0</v>
          </cell>
          <cell r="T202">
            <v>24</v>
          </cell>
          <cell r="U202">
            <v>76</v>
          </cell>
        </row>
        <row r="203">
          <cell r="B203">
            <v>8913</v>
          </cell>
          <cell r="C203" t="str">
            <v>Laurea magistrale DM270</v>
          </cell>
          <cell r="D203" t="str">
            <v>SI</v>
          </cell>
          <cell r="E203" t="str">
            <v>SCIENZE DELLE AMMINISTRAZIONI (D.M.270/04)</v>
          </cell>
          <cell r="F203">
            <v>27.5433962264151</v>
          </cell>
          <cell r="G203">
            <v>10.18867924528302</v>
          </cell>
          <cell r="H203">
            <v>28.67924528301887</v>
          </cell>
          <cell r="I203">
            <v>61.13207547169811</v>
          </cell>
          <cell r="J203">
            <v>28.1173184357542</v>
          </cell>
          <cell r="K203">
            <v>6.145251396648044</v>
          </cell>
          <cell r="L203">
            <v>21.787709497206702</v>
          </cell>
          <cell r="M203">
            <v>72.06703910614524</v>
          </cell>
          <cell r="N203">
            <v>28.1369863013699</v>
          </cell>
          <cell r="O203">
            <v>6.392694063926941</v>
          </cell>
          <cell r="P203">
            <v>23.74429223744292</v>
          </cell>
          <cell r="Q203">
            <v>69.86301369863014</v>
          </cell>
          <cell r="R203">
            <v>27.873456790123466</v>
          </cell>
          <cell r="S203">
            <v>3.7037037037037033</v>
          </cell>
          <cell r="T203">
            <v>33.33333333333333</v>
          </cell>
          <cell r="U203">
            <v>62.96296296296296</v>
          </cell>
        </row>
        <row r="204">
          <cell r="B204">
            <v>5055</v>
          </cell>
          <cell r="C204" t="str">
            <v>Laurea specialistica DM509</v>
          </cell>
          <cell r="D204" t="str">
            <v>NO</v>
          </cell>
          <cell r="E204" t="str">
            <v>MANAGEMENT AMMINISTRATIVO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B205">
            <v>5050</v>
          </cell>
          <cell r="C205" t="str">
            <v>Laurea specialistica DM509</v>
          </cell>
          <cell r="D205" t="str">
            <v>NO</v>
          </cell>
          <cell r="E205" t="str">
            <v>RELAZIONI INTERNAZIONALI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B206">
            <v>1037</v>
          </cell>
          <cell r="C206" t="str">
            <v>Laurea ciclo unico 5 anni DM509</v>
          </cell>
          <cell r="D206" t="str">
            <v>NO</v>
          </cell>
          <cell r="E206" t="str">
            <v>ODONTOIATRIA E PROTESI DENTARIA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B207">
            <v>1036</v>
          </cell>
          <cell r="C207" t="str">
            <v>Laurea ciclo unico 6 anni DM509</v>
          </cell>
          <cell r="D207" t="str">
            <v>NO</v>
          </cell>
          <cell r="E207" t="str">
            <v>MEDICINA E CHIRURGIA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25.713196286472147</v>
          </cell>
          <cell r="S207">
            <v>25</v>
          </cell>
          <cell r="T207">
            <v>75</v>
          </cell>
          <cell r="U207">
            <v>0</v>
          </cell>
        </row>
        <row r="208">
          <cell r="B208">
            <v>7462</v>
          </cell>
          <cell r="C208" t="str">
            <v>Laurea DM270</v>
          </cell>
          <cell r="D208" t="str">
            <v>SI</v>
          </cell>
          <cell r="E208" t="str">
            <v>ASSISTENZA SANITARIA (D.M. 270/04)</v>
          </cell>
          <cell r="F208" t="str">
            <v>-</v>
          </cell>
          <cell r="G208" t="str">
            <v>-</v>
          </cell>
          <cell r="H208" t="str">
            <v>-</v>
          </cell>
          <cell r="I208" t="str">
            <v>-</v>
          </cell>
          <cell r="J208">
            <v>24.1666666666667</v>
          </cell>
          <cell r="K208">
            <v>33.33333333333333</v>
          </cell>
          <cell r="L208">
            <v>66.66666666666666</v>
          </cell>
          <cell r="M208">
            <v>0</v>
          </cell>
          <cell r="N208">
            <v>25.6170212765957</v>
          </cell>
          <cell r="O208">
            <v>14.893617021276595</v>
          </cell>
          <cell r="P208">
            <v>63.829787234042556</v>
          </cell>
          <cell r="Q208">
            <v>21.27659574468085</v>
          </cell>
          <cell r="R208">
            <v>26.69400752433841</v>
          </cell>
          <cell r="S208">
            <v>12.5</v>
          </cell>
          <cell r="T208">
            <v>50</v>
          </cell>
          <cell r="U208">
            <v>37.5</v>
          </cell>
        </row>
        <row r="209">
          <cell r="B209">
            <v>7463</v>
          </cell>
          <cell r="C209" t="str">
            <v>Laurea DM270</v>
          </cell>
          <cell r="D209" t="str">
            <v>SI</v>
          </cell>
          <cell r="E209" t="str">
            <v>DIETISTICA (D.M. 270/04)</v>
          </cell>
          <cell r="F209" t="str">
            <v>-</v>
          </cell>
          <cell r="G209" t="str">
            <v>-</v>
          </cell>
          <cell r="H209" t="str">
            <v>-</v>
          </cell>
          <cell r="I209" t="str">
            <v>-</v>
          </cell>
          <cell r="J209">
            <v>26.5882352941176</v>
          </cell>
          <cell r="K209">
            <v>11.76470588235294</v>
          </cell>
          <cell r="L209">
            <v>44.11764705882353</v>
          </cell>
          <cell r="M209">
            <v>44.11764705882353</v>
          </cell>
          <cell r="N209">
            <v>27.2368421052632</v>
          </cell>
          <cell r="O209">
            <v>5.263157894736842</v>
          </cell>
          <cell r="P209">
            <v>52.63157894736842</v>
          </cell>
          <cell r="Q209">
            <v>42.10526315789473</v>
          </cell>
          <cell r="R209">
            <v>26.838585434173666</v>
          </cell>
          <cell r="S209">
            <v>0</v>
          </cell>
          <cell r="T209">
            <v>100</v>
          </cell>
          <cell r="U209">
            <v>0</v>
          </cell>
        </row>
        <row r="210">
          <cell r="B210">
            <v>7464</v>
          </cell>
          <cell r="C210" t="str">
            <v>Laurea DM270</v>
          </cell>
          <cell r="D210" t="str">
            <v>SI</v>
          </cell>
          <cell r="E210" t="str">
            <v>EDUCAZIONE PROFESSIONALE (D.M. 270/04)</v>
          </cell>
          <cell r="F210" t="str">
            <v>-</v>
          </cell>
          <cell r="G210" t="str">
            <v>-</v>
          </cell>
          <cell r="H210" t="str">
            <v>-</v>
          </cell>
          <cell r="I210" t="str">
            <v>-</v>
          </cell>
          <cell r="J210">
            <v>26.3777777777778</v>
          </cell>
          <cell r="K210">
            <v>17.77777777777778</v>
          </cell>
          <cell r="L210">
            <v>31.11111111111111</v>
          </cell>
          <cell r="M210">
            <v>51.11111111111111</v>
          </cell>
          <cell r="N210">
            <v>27.6</v>
          </cell>
          <cell r="O210">
            <v>10</v>
          </cell>
          <cell r="P210">
            <v>29.411764705882355</v>
          </cell>
          <cell r="Q210">
            <v>60.588235294117645</v>
          </cell>
          <cell r="R210">
            <v>26.45333333333333</v>
          </cell>
          <cell r="S210">
            <v>3.3333333333333335</v>
          </cell>
          <cell r="T210">
            <v>90</v>
          </cell>
          <cell r="U210">
            <v>6.666666666666667</v>
          </cell>
        </row>
        <row r="211">
          <cell r="B211">
            <v>7465</v>
          </cell>
          <cell r="C211" t="str">
            <v>Laurea DM270</v>
          </cell>
          <cell r="D211" t="str">
            <v>SI</v>
          </cell>
          <cell r="E211" t="str">
            <v>FISIOTERAPIA (D.M. 270/04)</v>
          </cell>
          <cell r="F211" t="str">
            <v>-</v>
          </cell>
          <cell r="G211" t="str">
            <v>-</v>
          </cell>
          <cell r="H211" t="str">
            <v>-</v>
          </cell>
          <cell r="I211" t="str">
            <v>-</v>
          </cell>
          <cell r="J211">
            <v>27.3023255813953</v>
          </cell>
          <cell r="K211">
            <v>9.011627906976743</v>
          </cell>
          <cell r="L211">
            <v>36.04651162790697</v>
          </cell>
          <cell r="M211">
            <v>54.94186046511628</v>
          </cell>
          <cell r="N211">
            <v>27.6819277108434</v>
          </cell>
          <cell r="O211">
            <v>6.024096385542169</v>
          </cell>
          <cell r="P211">
            <v>33.01204819277108</v>
          </cell>
          <cell r="Q211">
            <v>60.96385542168675</v>
          </cell>
          <cell r="R211">
            <v>26.549376032464266</v>
          </cell>
          <cell r="S211">
            <v>7.352941176470589</v>
          </cell>
          <cell r="T211">
            <v>67.64705882352942</v>
          </cell>
          <cell r="U211">
            <v>25</v>
          </cell>
        </row>
        <row r="212">
          <cell r="B212">
            <v>7466</v>
          </cell>
          <cell r="C212" t="str">
            <v>Laurea DM270</v>
          </cell>
          <cell r="D212" t="str">
            <v>SI</v>
          </cell>
          <cell r="E212" t="str">
            <v>IGIENE DENTALE (D.M. 270/04)</v>
          </cell>
          <cell r="F212" t="str">
            <v>-</v>
          </cell>
          <cell r="G212" t="str">
            <v>-</v>
          </cell>
          <cell r="H212" t="str">
            <v>-</v>
          </cell>
          <cell r="I212" t="str">
            <v>-</v>
          </cell>
          <cell r="J212" t="str">
            <v>-</v>
          </cell>
          <cell r="K212" t="str">
            <v>-</v>
          </cell>
          <cell r="L212" t="str">
            <v>-</v>
          </cell>
          <cell r="M212" t="str">
            <v>-</v>
          </cell>
          <cell r="N212">
            <v>28.1764705882353</v>
          </cell>
          <cell r="O212">
            <v>0</v>
          </cell>
          <cell r="P212">
            <v>31.372549019607842</v>
          </cell>
          <cell r="Q212">
            <v>68.62745098039215</v>
          </cell>
          <cell r="R212">
            <v>26.96233766233766</v>
          </cell>
          <cell r="S212">
            <v>0</v>
          </cell>
          <cell r="T212">
            <v>60</v>
          </cell>
          <cell r="U212">
            <v>40</v>
          </cell>
        </row>
        <row r="213">
          <cell r="B213">
            <v>7467</v>
          </cell>
          <cell r="C213" t="str">
            <v>Laurea DM270</v>
          </cell>
          <cell r="D213" t="str">
            <v>SI</v>
          </cell>
          <cell r="E213" t="str">
            <v>INFERMIERISTICA (D.M. 270/04)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>
            <v>25.7696267696268</v>
          </cell>
          <cell r="K213">
            <v>23.166023166023166</v>
          </cell>
          <cell r="L213">
            <v>44.20849420849421</v>
          </cell>
          <cell r="M213">
            <v>32.625482625482626</v>
          </cell>
          <cell r="N213">
            <v>26.1714112658995</v>
          </cell>
          <cell r="O213">
            <v>19.018776499091462</v>
          </cell>
          <cell r="P213">
            <v>42.51968503937008</v>
          </cell>
          <cell r="Q213">
            <v>38.46153846153847</v>
          </cell>
          <cell r="R213">
            <v>25.896760018737346</v>
          </cell>
          <cell r="S213">
            <v>13.375796178343949</v>
          </cell>
          <cell r="T213">
            <v>73.88535031847134</v>
          </cell>
          <cell r="U213">
            <v>12.738853503184714</v>
          </cell>
        </row>
        <row r="214">
          <cell r="B214">
            <v>7468</v>
          </cell>
          <cell r="C214" t="str">
            <v>Laurea DM270</v>
          </cell>
          <cell r="D214" t="str">
            <v>SI</v>
          </cell>
          <cell r="E214" t="str">
            <v>LOGOPEDIA (D.M.270/04)</v>
          </cell>
          <cell r="F214" t="str">
            <v>-</v>
          </cell>
          <cell r="G214" t="str">
            <v>-</v>
          </cell>
          <cell r="H214" t="str">
            <v>-</v>
          </cell>
          <cell r="I214" t="str">
            <v>-</v>
          </cell>
          <cell r="J214">
            <v>27.25</v>
          </cell>
          <cell r="K214">
            <v>10.294117647058822</v>
          </cell>
          <cell r="L214">
            <v>38.23529411764706</v>
          </cell>
          <cell r="M214">
            <v>51.470588235294116</v>
          </cell>
          <cell r="N214">
            <v>27.6410256410256</v>
          </cell>
          <cell r="O214">
            <v>3.8461538461538463</v>
          </cell>
          <cell r="P214">
            <v>34.61538461538461</v>
          </cell>
          <cell r="Q214">
            <v>61.53846153846154</v>
          </cell>
          <cell r="R214">
            <v>26.404886363636365</v>
          </cell>
          <cell r="S214">
            <v>20</v>
          </cell>
          <cell r="T214">
            <v>70</v>
          </cell>
          <cell r="U214">
            <v>10</v>
          </cell>
        </row>
        <row r="215">
          <cell r="B215">
            <v>7469</v>
          </cell>
          <cell r="C215" t="str">
            <v>Laurea DM270</v>
          </cell>
          <cell r="D215" t="str">
            <v>SI</v>
          </cell>
          <cell r="E215" t="str">
            <v>ORTOTTICA ED ASSISTENZA OFTALMOLOGICA (D.M.270/04)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>
            <v>25.8695652173913</v>
          </cell>
          <cell r="K215">
            <v>21.73913043478261</v>
          </cell>
          <cell r="L215">
            <v>43.47826086956522</v>
          </cell>
          <cell r="M215">
            <v>34.78260869565217</v>
          </cell>
          <cell r="N215">
            <v>26.21875</v>
          </cell>
          <cell r="O215">
            <v>18.75</v>
          </cell>
          <cell r="P215">
            <v>25</v>
          </cell>
          <cell r="Q215">
            <v>56.25</v>
          </cell>
          <cell r="R215">
            <v>25.754901960784313</v>
          </cell>
          <cell r="S215">
            <v>14.285714285714285</v>
          </cell>
          <cell r="T215">
            <v>71.42857142857143</v>
          </cell>
          <cell r="U215">
            <v>14.285714285714285</v>
          </cell>
        </row>
        <row r="216">
          <cell r="B216">
            <v>7470</v>
          </cell>
          <cell r="C216" t="str">
            <v>Laurea DM270</v>
          </cell>
          <cell r="D216" t="str">
            <v>SI</v>
          </cell>
          <cell r="E216" t="str">
            <v>OSTETRICIA (D.M.270/04)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J216">
            <v>26.3688524590164</v>
          </cell>
          <cell r="K216">
            <v>17.21311475409836</v>
          </cell>
          <cell r="L216">
            <v>39.34426229508197</v>
          </cell>
          <cell r="M216">
            <v>43.44262295081967</v>
          </cell>
          <cell r="N216">
            <v>26.9508196721311</v>
          </cell>
          <cell r="O216">
            <v>11.475409836065573</v>
          </cell>
          <cell r="P216">
            <v>34.42622950819672</v>
          </cell>
          <cell r="Q216">
            <v>54.09836065573771</v>
          </cell>
          <cell r="R216">
            <v>26.05874125874126</v>
          </cell>
          <cell r="S216">
            <v>0</v>
          </cell>
          <cell r="T216">
            <v>66.66666666666666</v>
          </cell>
          <cell r="U216">
            <v>33.33333333333333</v>
          </cell>
        </row>
        <row r="217">
          <cell r="B217">
            <v>7597</v>
          </cell>
          <cell r="C217" t="str">
            <v>Laurea DM270</v>
          </cell>
          <cell r="D217" t="str">
            <v>SI</v>
          </cell>
          <cell r="E217" t="str">
            <v>SCIENZE DELLE ATTIVITA' MOTORIE E SPORTIVE (D.M.270/04)</v>
          </cell>
          <cell r="F217">
            <v>26.5921787709497</v>
          </cell>
          <cell r="G217">
            <v>10.614525139664805</v>
          </cell>
          <cell r="H217">
            <v>54.18994413407822</v>
          </cell>
          <cell r="I217">
            <v>35.19553072625698</v>
          </cell>
          <cell r="J217">
            <v>27.8888888888889</v>
          </cell>
          <cell r="K217">
            <v>5.05050505050505</v>
          </cell>
          <cell r="L217">
            <v>30.303030303030305</v>
          </cell>
          <cell r="M217">
            <v>64.64646464646465</v>
          </cell>
          <cell r="N217">
            <v>26.7220447284345</v>
          </cell>
          <cell r="O217">
            <v>8.30670926517572</v>
          </cell>
          <cell r="P217">
            <v>51.118210862619804</v>
          </cell>
          <cell r="Q217">
            <v>40.57507987220447</v>
          </cell>
          <cell r="R217">
            <v>26.626184463684474</v>
          </cell>
          <cell r="S217">
            <v>4.545454545454546</v>
          </cell>
          <cell r="T217">
            <v>75.75757575757575</v>
          </cell>
          <cell r="U217">
            <v>19.696969696969695</v>
          </cell>
        </row>
        <row r="218">
          <cell r="B218">
            <v>7471</v>
          </cell>
          <cell r="C218" t="str">
            <v>Laurea DM270</v>
          </cell>
          <cell r="D218" t="str">
            <v>SI</v>
          </cell>
          <cell r="E218" t="str">
            <v>TECNICHE AUDIOMETRICHE (D.M.270/04)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>
            <v>26.8333333333333</v>
          </cell>
          <cell r="K218">
            <v>8.333333333333332</v>
          </cell>
          <cell r="L218">
            <v>55.55555555555556</v>
          </cell>
          <cell r="M218">
            <v>36.11111111111111</v>
          </cell>
          <cell r="N218" t="str">
            <v>-</v>
          </cell>
          <cell r="O218" t="str">
            <v>-</v>
          </cell>
          <cell r="P218" t="str">
            <v>-</v>
          </cell>
          <cell r="Q218" t="str">
            <v>-</v>
          </cell>
          <cell r="R218">
            <v>25.42322052947053</v>
          </cell>
          <cell r="S218">
            <v>25</v>
          </cell>
          <cell r="T218">
            <v>75</v>
          </cell>
          <cell r="U218">
            <v>0</v>
          </cell>
        </row>
        <row r="219">
          <cell r="B219">
            <v>7472</v>
          </cell>
          <cell r="C219" t="str">
            <v>Laurea DM270</v>
          </cell>
          <cell r="D219" t="str">
            <v>SI</v>
          </cell>
          <cell r="E219" t="str">
            <v>TECNICHE AUDIOPROTESICHE  (D.M.270/04)</v>
          </cell>
          <cell r="F219" t="str">
            <v>-</v>
          </cell>
          <cell r="G219" t="str">
            <v>-</v>
          </cell>
          <cell r="H219" t="str">
            <v>-</v>
          </cell>
          <cell r="I219" t="str">
            <v>-</v>
          </cell>
          <cell r="J219">
            <v>26.1095890410959</v>
          </cell>
          <cell r="K219">
            <v>16.43835616438356</v>
          </cell>
          <cell r="L219">
            <v>49.31506849315068</v>
          </cell>
          <cell r="M219">
            <v>34.24657534246575</v>
          </cell>
          <cell r="N219">
            <v>27</v>
          </cell>
          <cell r="O219">
            <v>14.285714285714285</v>
          </cell>
          <cell r="P219">
            <v>35.294117647058826</v>
          </cell>
          <cell r="Q219">
            <v>50.42016806722689</v>
          </cell>
          <cell r="R219">
            <v>25.644976771239563</v>
          </cell>
          <cell r="S219">
            <v>25</v>
          </cell>
          <cell r="T219">
            <v>62.5</v>
          </cell>
          <cell r="U219">
            <v>12.5</v>
          </cell>
        </row>
        <row r="220">
          <cell r="B220">
            <v>7473</v>
          </cell>
          <cell r="C220" t="str">
            <v>Laurea DM270</v>
          </cell>
          <cell r="D220" t="str">
            <v>SI</v>
          </cell>
          <cell r="E220" t="str">
            <v>TECNICHE DELLA PREV.NELL'AMBIENTE E NEI LUOGHI DI LAVORO (D.M.270/04)</v>
          </cell>
          <cell r="F220" t="str">
            <v>-</v>
          </cell>
          <cell r="G220" t="str">
            <v>-</v>
          </cell>
          <cell r="H220" t="str">
            <v>-</v>
          </cell>
          <cell r="I220" t="str">
            <v>-</v>
          </cell>
          <cell r="J220">
            <v>26.4096385542169</v>
          </cell>
          <cell r="K220">
            <v>8.433734939759036</v>
          </cell>
          <cell r="L220">
            <v>56.62650602409639</v>
          </cell>
          <cell r="M220">
            <v>34.93975903614458</v>
          </cell>
          <cell r="N220">
            <v>26.7300613496933</v>
          </cell>
          <cell r="O220">
            <v>12.269938650306749</v>
          </cell>
          <cell r="P220">
            <v>43.558282208588956</v>
          </cell>
          <cell r="Q220">
            <v>44.171779141104295</v>
          </cell>
          <cell r="R220">
            <v>26.21428550679336</v>
          </cell>
          <cell r="S220">
            <v>7.6923076923076925</v>
          </cell>
          <cell r="T220">
            <v>80.76923076923077</v>
          </cell>
          <cell r="U220">
            <v>11.538461538461538</v>
          </cell>
        </row>
        <row r="221">
          <cell r="B221">
            <v>7474</v>
          </cell>
          <cell r="C221" t="str">
            <v>Laurea DM270</v>
          </cell>
          <cell r="D221" t="str">
            <v>SI</v>
          </cell>
          <cell r="E221" t="str">
            <v>TECNICHE DELLA RIABILITAZIONE PSICHIATRICA (D.M.270/04)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>
            <v>26.6428571428571</v>
          </cell>
          <cell r="K221">
            <v>14.285714285714285</v>
          </cell>
          <cell r="L221">
            <v>42.857142857142854</v>
          </cell>
          <cell r="M221">
            <v>42.857142857142854</v>
          </cell>
          <cell r="N221">
            <v>26.53125</v>
          </cell>
          <cell r="O221">
            <v>21.875</v>
          </cell>
          <cell r="P221">
            <v>26.5625</v>
          </cell>
          <cell r="Q221">
            <v>51.5625</v>
          </cell>
          <cell r="R221">
            <v>26.700323206205564</v>
          </cell>
          <cell r="S221">
            <v>10</v>
          </cell>
          <cell r="T221">
            <v>70</v>
          </cell>
          <cell r="U221">
            <v>20</v>
          </cell>
        </row>
        <row r="222">
          <cell r="B222">
            <v>7475</v>
          </cell>
          <cell r="C222" t="str">
            <v>Laurea DM270</v>
          </cell>
          <cell r="D222" t="str">
            <v>SI</v>
          </cell>
          <cell r="E222" t="str">
            <v>TECNICHE DI FISIOPATOLOGIA CARDIOCIRCOLATORIA E PERFUSIONE CARDIOVASCOLARE (D.M. 270/04)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23.916666666666668</v>
          </cell>
          <cell r="S222">
            <v>50</v>
          </cell>
          <cell r="T222">
            <v>50</v>
          </cell>
          <cell r="U222">
            <v>0</v>
          </cell>
        </row>
        <row r="223">
          <cell r="B223">
            <v>7476</v>
          </cell>
          <cell r="C223" t="str">
            <v>Laurea DM270</v>
          </cell>
          <cell r="D223" t="str">
            <v>SI</v>
          </cell>
          <cell r="E223" t="str">
            <v>TECNICHE DI LABORATORIO BIOMEDICO (D.M.270/04)</v>
          </cell>
          <cell r="F223" t="str">
            <v>-</v>
          </cell>
          <cell r="G223" t="str">
            <v>-</v>
          </cell>
          <cell r="H223" t="str">
            <v>-</v>
          </cell>
          <cell r="I223" t="str">
            <v>-</v>
          </cell>
          <cell r="J223">
            <v>25.2571428571429</v>
          </cell>
          <cell r="K223">
            <v>22.857142857142858</v>
          </cell>
          <cell r="L223">
            <v>55.714285714285715</v>
          </cell>
          <cell r="M223">
            <v>21.428571428571427</v>
          </cell>
          <cell r="N223">
            <v>25.84375</v>
          </cell>
          <cell r="O223">
            <v>20.3125</v>
          </cell>
          <cell r="P223">
            <v>37.5</v>
          </cell>
          <cell r="Q223">
            <v>42.1875</v>
          </cell>
          <cell r="R223">
            <v>25.48951023391813</v>
          </cell>
          <cell r="S223">
            <v>20</v>
          </cell>
          <cell r="T223">
            <v>80</v>
          </cell>
          <cell r="U223">
            <v>0</v>
          </cell>
        </row>
        <row r="224">
          <cell r="B224">
            <v>7477</v>
          </cell>
          <cell r="C224" t="str">
            <v>Laurea DM270</v>
          </cell>
          <cell r="D224" t="str">
            <v>SI</v>
          </cell>
          <cell r="E224" t="str">
            <v>TECNICHE DI NEUROFISIOPATOLOGIA (D.M.270/04)</v>
          </cell>
          <cell r="F224" t="str">
            <v>-</v>
          </cell>
          <cell r="G224" t="str">
            <v>-</v>
          </cell>
          <cell r="H224" t="str">
            <v>-</v>
          </cell>
          <cell r="I224" t="str">
            <v>-</v>
          </cell>
          <cell r="J224">
            <v>26.4</v>
          </cell>
          <cell r="K224">
            <v>5.714285714285714</v>
          </cell>
          <cell r="L224">
            <v>57.14285714285714</v>
          </cell>
          <cell r="M224">
            <v>37.142857142857146</v>
          </cell>
          <cell r="N224">
            <v>27.3513513513514</v>
          </cell>
          <cell r="O224">
            <v>5.405405405405405</v>
          </cell>
          <cell r="P224">
            <v>40.54054054054054</v>
          </cell>
          <cell r="Q224">
            <v>54.054054054054056</v>
          </cell>
          <cell r="R224">
            <v>25.984487734487736</v>
          </cell>
          <cell r="S224">
            <v>0</v>
          </cell>
          <cell r="T224">
            <v>87.5</v>
          </cell>
          <cell r="U224">
            <v>12.5</v>
          </cell>
        </row>
        <row r="225">
          <cell r="B225">
            <v>7478</v>
          </cell>
          <cell r="C225" t="str">
            <v>Laurea DM270</v>
          </cell>
          <cell r="D225" t="str">
            <v>SI</v>
          </cell>
          <cell r="E225" t="str">
            <v>TECNICHE DI RADIOLOGIA MEDICA, PER IMMAGINI E RADIOTERAPIA (D.M. 270/04)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27.345588235294116</v>
          </cell>
          <cell r="S225">
            <v>0</v>
          </cell>
          <cell r="T225">
            <v>100</v>
          </cell>
          <cell r="U225">
            <v>0</v>
          </cell>
        </row>
        <row r="226">
          <cell r="B226">
            <v>1111</v>
          </cell>
          <cell r="C226" t="str">
            <v>Laurea DM509</v>
          </cell>
          <cell r="D226" t="str">
            <v>NO</v>
          </cell>
          <cell r="E226" t="str">
            <v>ASSISTENZA SANITARIA</v>
          </cell>
          <cell r="F226">
            <v>25.5555555555556</v>
          </cell>
          <cell r="G226">
            <v>33.33333333333333</v>
          </cell>
          <cell r="H226">
            <v>31.11111111111111</v>
          </cell>
          <cell r="I226">
            <v>35.55555555555556</v>
          </cell>
          <cell r="J226" t="str">
            <v>-</v>
          </cell>
          <cell r="K226" t="str">
            <v>-</v>
          </cell>
          <cell r="L226" t="str">
            <v>-</v>
          </cell>
          <cell r="M226" t="str">
            <v>-</v>
          </cell>
          <cell r="N226" t="str">
            <v>-</v>
          </cell>
          <cell r="O226" t="str">
            <v>-</v>
          </cell>
          <cell r="P226" t="str">
            <v>-</v>
          </cell>
          <cell r="Q226" t="str">
            <v>-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B227">
            <v>1026</v>
          </cell>
          <cell r="C227" t="str">
            <v>Laurea DM509</v>
          </cell>
          <cell r="D227" t="str">
            <v>NO</v>
          </cell>
          <cell r="E227" t="str">
            <v>DIETISTICA</v>
          </cell>
          <cell r="F227">
            <v>26.26</v>
          </cell>
          <cell r="G227">
            <v>16</v>
          </cell>
          <cell r="H227">
            <v>48</v>
          </cell>
          <cell r="I227">
            <v>36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B228">
            <v>1112</v>
          </cell>
          <cell r="C228" t="str">
            <v>Laurea DM509</v>
          </cell>
          <cell r="D228" t="str">
            <v>NO</v>
          </cell>
          <cell r="E228" t="str">
            <v>EDUCAZIONE PROFESSIONALE</v>
          </cell>
          <cell r="F228">
            <v>25.7647058823529</v>
          </cell>
          <cell r="G228">
            <v>20</v>
          </cell>
          <cell r="H228">
            <v>48.23529411764706</v>
          </cell>
          <cell r="I228">
            <v>31.76470588235294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B229">
            <v>1027</v>
          </cell>
          <cell r="C229" t="str">
            <v>Laurea DM509</v>
          </cell>
          <cell r="D229" t="str">
            <v>NO</v>
          </cell>
          <cell r="E229" t="str">
            <v>FISIOTERAPIA</v>
          </cell>
          <cell r="F229">
            <v>27.0056497175141</v>
          </cell>
          <cell r="G229">
            <v>9.416195856873824</v>
          </cell>
          <cell r="H229">
            <v>43.12617702448211</v>
          </cell>
          <cell r="I229">
            <v>47.45762711864407</v>
          </cell>
          <cell r="J229" t="str">
            <v>-</v>
          </cell>
          <cell r="K229" t="str">
            <v>-</v>
          </cell>
          <cell r="L229" t="str">
            <v>-</v>
          </cell>
          <cell r="M229" t="str">
            <v>-</v>
          </cell>
          <cell r="N229" t="str">
            <v>-</v>
          </cell>
          <cell r="O229" t="str">
            <v>-</v>
          </cell>
          <cell r="P229" t="str">
            <v>-</v>
          </cell>
          <cell r="Q229" t="str">
            <v>-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B230">
            <v>1028</v>
          </cell>
          <cell r="C230" t="str">
            <v>Laurea DM509</v>
          </cell>
          <cell r="D230" t="str">
            <v>NO</v>
          </cell>
          <cell r="E230" t="str">
            <v>IGIENE DENTALE</v>
          </cell>
          <cell r="F230">
            <v>24.7222222222222</v>
          </cell>
          <cell r="G230">
            <v>40.74074074074074</v>
          </cell>
          <cell r="H230">
            <v>38.88888888888889</v>
          </cell>
          <cell r="I230">
            <v>20.37037037037037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  <cell r="P230" t="str">
            <v>-</v>
          </cell>
          <cell r="Q230" t="str">
            <v>-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B231">
            <v>1029</v>
          </cell>
          <cell r="C231" t="str">
            <v>Laurea DM509</v>
          </cell>
          <cell r="D231" t="str">
            <v>NO</v>
          </cell>
          <cell r="E231" t="str">
            <v>INFERMIERISTICA</v>
          </cell>
          <cell r="F231">
            <v>25.2012310606061</v>
          </cell>
          <cell r="G231">
            <v>25.33143939393939</v>
          </cell>
          <cell r="H231">
            <v>52.88825757575758</v>
          </cell>
          <cell r="I231">
            <v>21.78030303030303</v>
          </cell>
          <cell r="J231" t="str">
            <v>-</v>
          </cell>
          <cell r="K231" t="str">
            <v>-</v>
          </cell>
          <cell r="L231" t="str">
            <v>-</v>
          </cell>
          <cell r="M231" t="str">
            <v>-</v>
          </cell>
          <cell r="N231" t="str">
            <v>-</v>
          </cell>
          <cell r="O231" t="str">
            <v>-</v>
          </cell>
          <cell r="P231" t="str">
            <v>-</v>
          </cell>
          <cell r="Q231" t="str">
            <v>-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B232">
            <v>1030</v>
          </cell>
          <cell r="C232" t="str">
            <v>Laurea DM509</v>
          </cell>
          <cell r="D232" t="str">
            <v>NO</v>
          </cell>
          <cell r="E232" t="str">
            <v>LOGOPEDIA</v>
          </cell>
          <cell r="F232">
            <v>28.640350877193</v>
          </cell>
          <cell r="G232">
            <v>2.631578947368421</v>
          </cell>
          <cell r="H232">
            <v>17.543859649122805</v>
          </cell>
          <cell r="I232">
            <v>79.82456140350878</v>
          </cell>
          <cell r="J232" t="str">
            <v>-</v>
          </cell>
          <cell r="K232" t="str">
            <v>-</v>
          </cell>
          <cell r="L232" t="str">
            <v>-</v>
          </cell>
          <cell r="M232" t="str">
            <v>-</v>
          </cell>
          <cell r="N232" t="str">
            <v>-</v>
          </cell>
          <cell r="O232" t="str">
            <v>-</v>
          </cell>
          <cell r="P232" t="str">
            <v>-</v>
          </cell>
          <cell r="Q232" t="str">
            <v>-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B233">
            <v>1031</v>
          </cell>
          <cell r="C233" t="str">
            <v>Laurea DM509</v>
          </cell>
          <cell r="D233" t="str">
            <v>NO</v>
          </cell>
          <cell r="E233" t="str">
            <v>ORTOTTICA ED ASSISTENZA OFTALMOLOGICA</v>
          </cell>
          <cell r="F233">
            <v>28.1076923076923</v>
          </cell>
          <cell r="G233">
            <v>4.615384615384616</v>
          </cell>
          <cell r="H233">
            <v>35.38461538461539</v>
          </cell>
          <cell r="I233">
            <v>60</v>
          </cell>
          <cell r="J233" t="str">
            <v>-</v>
          </cell>
          <cell r="K233" t="str">
            <v>-</v>
          </cell>
          <cell r="L233" t="str">
            <v>-</v>
          </cell>
          <cell r="M233" t="str">
            <v>-</v>
          </cell>
          <cell r="N233" t="str">
            <v>-</v>
          </cell>
          <cell r="O233" t="str">
            <v>-</v>
          </cell>
          <cell r="P233" t="str">
            <v>-</v>
          </cell>
          <cell r="Q233" t="str">
            <v>-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B234">
            <v>1032</v>
          </cell>
          <cell r="C234" t="str">
            <v>Laurea DM509</v>
          </cell>
          <cell r="D234" t="str">
            <v>NO</v>
          </cell>
          <cell r="E234" t="str">
            <v>OSTETRICIA</v>
          </cell>
          <cell r="F234">
            <v>26.2105263157895</v>
          </cell>
          <cell r="G234">
            <v>19.298245614035086</v>
          </cell>
          <cell r="H234">
            <v>42.10526315789473</v>
          </cell>
          <cell r="I234">
            <v>38.59649122807017</v>
          </cell>
          <cell r="J234" t="str">
            <v>-</v>
          </cell>
          <cell r="K234" t="str">
            <v>-</v>
          </cell>
          <cell r="L234" t="str">
            <v>-</v>
          </cell>
          <cell r="M234" t="str">
            <v>-</v>
          </cell>
          <cell r="N234" t="str">
            <v>-</v>
          </cell>
          <cell r="O234" t="str">
            <v>-</v>
          </cell>
          <cell r="P234" t="str">
            <v>-</v>
          </cell>
          <cell r="Q234" t="str">
            <v>-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B235">
            <v>1033</v>
          </cell>
          <cell r="C235" t="str">
            <v>Laurea DM509</v>
          </cell>
          <cell r="D235" t="str">
            <v>NO</v>
          </cell>
          <cell r="E235" t="str">
            <v>TECNICHE AUDIOMETRICHE</v>
          </cell>
          <cell r="F235">
            <v>25.5882352941176</v>
          </cell>
          <cell r="G235">
            <v>23.52941176470588</v>
          </cell>
          <cell r="H235">
            <v>52.94117647058824</v>
          </cell>
          <cell r="I235">
            <v>23.52941176470588</v>
          </cell>
          <cell r="J235" t="str">
            <v>-</v>
          </cell>
          <cell r="K235" t="str">
            <v>-</v>
          </cell>
          <cell r="L235" t="str">
            <v>-</v>
          </cell>
          <cell r="M235" t="str">
            <v>-</v>
          </cell>
          <cell r="N235" t="str">
            <v>-</v>
          </cell>
          <cell r="O235" t="str">
            <v>-</v>
          </cell>
          <cell r="P235" t="str">
            <v>-</v>
          </cell>
          <cell r="Q235" t="str">
            <v>-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B236">
            <v>1034</v>
          </cell>
          <cell r="C236" t="str">
            <v>Laurea DM509</v>
          </cell>
          <cell r="D236" t="str">
            <v>NO</v>
          </cell>
          <cell r="E236" t="str">
            <v>TECNICHE AUDIOPROTESICHE</v>
          </cell>
          <cell r="F236">
            <v>26.3132530120482</v>
          </cell>
          <cell r="G236">
            <v>19.27710843373494</v>
          </cell>
          <cell r="H236">
            <v>37.34939759036144</v>
          </cell>
          <cell r="I236">
            <v>43.373493975903614</v>
          </cell>
          <cell r="J236" t="str">
            <v>-</v>
          </cell>
          <cell r="K236" t="str">
            <v>-</v>
          </cell>
          <cell r="L236" t="str">
            <v>-</v>
          </cell>
          <cell r="M236" t="str">
            <v>-</v>
          </cell>
          <cell r="N236" t="str">
            <v>-</v>
          </cell>
          <cell r="O236" t="str">
            <v>-</v>
          </cell>
          <cell r="P236" t="str">
            <v>-</v>
          </cell>
          <cell r="Q236" t="str">
            <v>-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B237">
            <v>1093</v>
          </cell>
          <cell r="C237" t="str">
            <v>Laurea DM509</v>
          </cell>
          <cell r="D237" t="str">
            <v>NO</v>
          </cell>
          <cell r="E237" t="str">
            <v>TECNICHE DELLA PREV.NELL'AMBIENTE E NEI LUOGHI DI LAVORO</v>
          </cell>
          <cell r="F237">
            <v>25.9866220735786</v>
          </cell>
          <cell r="G237">
            <v>15.384615384615385</v>
          </cell>
          <cell r="H237">
            <v>57.52508361204013</v>
          </cell>
          <cell r="I237">
            <v>27.09030100334448</v>
          </cell>
          <cell r="J237" t="str">
            <v>-</v>
          </cell>
          <cell r="K237" t="str">
            <v>-</v>
          </cell>
          <cell r="L237" t="str">
            <v>-</v>
          </cell>
          <cell r="M237" t="str">
            <v>-</v>
          </cell>
          <cell r="N237" t="str">
            <v>-</v>
          </cell>
          <cell r="O237" t="str">
            <v>-</v>
          </cell>
          <cell r="P237" t="str">
            <v>-</v>
          </cell>
          <cell r="Q237" t="str">
            <v>-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B238">
            <v>1095</v>
          </cell>
          <cell r="C238" t="str">
            <v>Laurea DM509</v>
          </cell>
          <cell r="D238" t="str">
            <v>NO</v>
          </cell>
          <cell r="E238" t="str">
            <v>TECNICHE DELLA RIABILITAZIONE PSICHIATRICA</v>
          </cell>
          <cell r="F238">
            <v>26.1923076923077</v>
          </cell>
          <cell r="G238">
            <v>17.94871794871795</v>
          </cell>
          <cell r="H238">
            <v>44.230769230769226</v>
          </cell>
          <cell r="I238">
            <v>37.82051282051282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  <cell r="O238" t="str">
            <v>-</v>
          </cell>
          <cell r="P238" t="str">
            <v>-</v>
          </cell>
          <cell r="Q238" t="str">
            <v>-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B239">
            <v>1113</v>
          </cell>
          <cell r="C239" t="str">
            <v>Laurea DM509</v>
          </cell>
          <cell r="D239" t="str">
            <v>NO</v>
          </cell>
          <cell r="E239" t="str">
            <v>TECNICHE DI FISIOPATOL.CARDIOCIRCOL.E PERFUSIONE CARDIOVASCOLARE</v>
          </cell>
          <cell r="F239">
            <v>24.6363636363636</v>
          </cell>
          <cell r="G239">
            <v>27.27272727272727</v>
          </cell>
          <cell r="H239">
            <v>60.60606060606061</v>
          </cell>
          <cell r="I239">
            <v>12.121212121212121</v>
          </cell>
          <cell r="J239" t="str">
            <v>-</v>
          </cell>
          <cell r="K239" t="str">
            <v>-</v>
          </cell>
          <cell r="L239" t="str">
            <v>-</v>
          </cell>
          <cell r="M239" t="str">
            <v>-</v>
          </cell>
          <cell r="N239" t="str">
            <v>-</v>
          </cell>
          <cell r="O239" t="str">
            <v>-</v>
          </cell>
          <cell r="P239" t="str">
            <v>-</v>
          </cell>
          <cell r="Q239" t="str">
            <v>-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B240">
            <v>1035</v>
          </cell>
          <cell r="C240" t="str">
            <v>Laurea DM509</v>
          </cell>
          <cell r="D240" t="str">
            <v>NO</v>
          </cell>
          <cell r="E240" t="str">
            <v>TECNICHE DI LABORATORIO BIOMEDICO</v>
          </cell>
          <cell r="F240">
            <v>26.2368421052632</v>
          </cell>
          <cell r="G240">
            <v>15.789473684210526</v>
          </cell>
          <cell r="H240">
            <v>46.05263157894737</v>
          </cell>
          <cell r="I240">
            <v>38.15789473684211</v>
          </cell>
          <cell r="J240" t="str">
            <v>-</v>
          </cell>
          <cell r="K240" t="str">
            <v>-</v>
          </cell>
          <cell r="L240" t="str">
            <v>-</v>
          </cell>
          <cell r="M240" t="str">
            <v>-</v>
          </cell>
          <cell r="N240" t="str">
            <v>-</v>
          </cell>
          <cell r="O240" t="str">
            <v>-</v>
          </cell>
          <cell r="P240" t="str">
            <v>-</v>
          </cell>
          <cell r="Q240" t="str">
            <v>-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B241">
            <v>1114</v>
          </cell>
          <cell r="C241" t="str">
            <v>Laurea DM509</v>
          </cell>
          <cell r="D241" t="str">
            <v>NO</v>
          </cell>
          <cell r="E241" t="str">
            <v>TECNICHE DI NEUROFISIOPATOLOGIA</v>
          </cell>
          <cell r="F241">
            <v>26.3913043478261</v>
          </cell>
          <cell r="G241">
            <v>17.391304347826086</v>
          </cell>
          <cell r="H241">
            <v>36.95652173913043</v>
          </cell>
          <cell r="I241">
            <v>45.65217391304348</v>
          </cell>
          <cell r="J241" t="str">
            <v>-</v>
          </cell>
          <cell r="K241" t="str">
            <v>-</v>
          </cell>
          <cell r="L241" t="str">
            <v>-</v>
          </cell>
          <cell r="M241" t="str">
            <v>-</v>
          </cell>
          <cell r="N241" t="str">
            <v>-</v>
          </cell>
          <cell r="O241" t="str">
            <v>-</v>
          </cell>
          <cell r="P241" t="str">
            <v>-</v>
          </cell>
          <cell r="Q241" t="str">
            <v>-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B242">
            <v>1115</v>
          </cell>
          <cell r="C242" t="str">
            <v>Laurea DM509</v>
          </cell>
          <cell r="D242" t="str">
            <v>NO</v>
          </cell>
          <cell r="E242" t="str">
            <v>TECNICHE DI RADIOLOGIA MEDICA,PER IMMAGINI E RADIOTERAPIA</v>
          </cell>
          <cell r="F242">
            <v>26.1260504201681</v>
          </cell>
          <cell r="G242">
            <v>21.008403361344538</v>
          </cell>
          <cell r="H242">
            <v>42.857142857142854</v>
          </cell>
          <cell r="I242">
            <v>36.134453781512605</v>
          </cell>
          <cell r="J242" t="str">
            <v>-</v>
          </cell>
          <cell r="K242" t="str">
            <v>-</v>
          </cell>
          <cell r="L242" t="str">
            <v>-</v>
          </cell>
          <cell r="M242" t="str">
            <v>-</v>
          </cell>
          <cell r="N242" t="str">
            <v>-</v>
          </cell>
          <cell r="O242" t="str">
            <v>-</v>
          </cell>
          <cell r="P242" t="str">
            <v>-</v>
          </cell>
          <cell r="Q242" t="str">
            <v>-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B243">
            <v>8466</v>
          </cell>
          <cell r="C243" t="str">
            <v>Laurea magistrale ciclo unico 6 anni DM270</v>
          </cell>
          <cell r="D243" t="str">
            <v>SI</v>
          </cell>
          <cell r="E243" t="str">
            <v>MEDICINA E CHIRURGIA - BARI ENGLISH MEDICAL CURRICULUM (D.M.270/04)</v>
          </cell>
          <cell r="F243" t="str">
            <v>-</v>
          </cell>
          <cell r="G243" t="str">
            <v>-</v>
          </cell>
          <cell r="H243" t="str">
            <v>-</v>
          </cell>
          <cell r="I243" t="str">
            <v>-</v>
          </cell>
          <cell r="J243" t="str">
            <v>-</v>
          </cell>
          <cell r="K243" t="str">
            <v>-</v>
          </cell>
          <cell r="L243" t="str">
            <v>-</v>
          </cell>
          <cell r="M243" t="str">
            <v>-</v>
          </cell>
          <cell r="N243">
            <v>26.6040268456376</v>
          </cell>
          <cell r="O243">
            <v>19.463087248322147</v>
          </cell>
          <cell r="P243">
            <v>27.516778523489933</v>
          </cell>
          <cell r="Q243">
            <v>53.02013422818792</v>
          </cell>
          <cell r="R243">
            <v>26.79025641025641</v>
          </cell>
          <cell r="S243">
            <v>10</v>
          </cell>
          <cell r="T243">
            <v>45</v>
          </cell>
          <cell r="U243">
            <v>45</v>
          </cell>
        </row>
        <row r="244">
          <cell r="B244">
            <v>8462</v>
          </cell>
          <cell r="C244" t="str">
            <v>Laurea magistrale ciclo unico 6 anni DM270</v>
          </cell>
          <cell r="D244" t="str">
            <v>SI</v>
          </cell>
          <cell r="E244" t="str">
            <v>MEDICINA E CHIRURGIA (D.M.270/04)</v>
          </cell>
          <cell r="F244">
            <v>25.0753512132822</v>
          </cell>
          <cell r="G244">
            <v>31.162196679438058</v>
          </cell>
          <cell r="H244">
            <v>39.84674329501915</v>
          </cell>
          <cell r="I244">
            <v>28.991060025542787</v>
          </cell>
          <cell r="J244">
            <v>25.9511440940012</v>
          </cell>
          <cell r="K244">
            <v>21.583178726035868</v>
          </cell>
          <cell r="L244">
            <v>41.805813234384665</v>
          </cell>
          <cell r="M244">
            <v>36.61100803957947</v>
          </cell>
          <cell r="N244">
            <v>25.703034215623</v>
          </cell>
          <cell r="O244">
            <v>22.53066494512589</v>
          </cell>
          <cell r="P244">
            <v>44.092963202065846</v>
          </cell>
          <cell r="Q244">
            <v>33.37637185280826</v>
          </cell>
          <cell r="R244">
            <v>25.73591664214071</v>
          </cell>
          <cell r="S244">
            <v>17.012448132780083</v>
          </cell>
          <cell r="T244">
            <v>71.36929460580913</v>
          </cell>
          <cell r="U244">
            <v>11.618257261410788</v>
          </cell>
        </row>
        <row r="245">
          <cell r="B245">
            <v>8463</v>
          </cell>
          <cell r="C245" t="str">
            <v>Laurea magistrale ciclo unico 6 anni DM270</v>
          </cell>
          <cell r="D245" t="str">
            <v>SI</v>
          </cell>
          <cell r="E245" t="str">
            <v>ODONTOIATRIA E PROTESI DENTARIA (D.M.270/04)</v>
          </cell>
          <cell r="F245">
            <v>26.3424657534247</v>
          </cell>
          <cell r="G245">
            <v>16.43835616438356</v>
          </cell>
          <cell r="H245">
            <v>45.20547945205479</v>
          </cell>
          <cell r="I245">
            <v>38.35616438356164</v>
          </cell>
          <cell r="J245">
            <v>25.0365853658537</v>
          </cell>
          <cell r="K245">
            <v>34.146341463414636</v>
          </cell>
          <cell r="L245">
            <v>37.80487804878049</v>
          </cell>
          <cell r="M245">
            <v>28.04878048780488</v>
          </cell>
          <cell r="N245">
            <v>25.4044943820225</v>
          </cell>
          <cell r="O245">
            <v>23.595505617977526</v>
          </cell>
          <cell r="P245">
            <v>47.19101123595505</v>
          </cell>
          <cell r="Q245">
            <v>29.213483146067414</v>
          </cell>
          <cell r="R245">
            <v>24.739450306637806</v>
          </cell>
          <cell r="S245">
            <v>37.5</v>
          </cell>
          <cell r="T245">
            <v>56.25</v>
          </cell>
          <cell r="U245">
            <v>6.25</v>
          </cell>
        </row>
        <row r="246">
          <cell r="B246">
            <v>8465</v>
          </cell>
          <cell r="C246" t="str">
            <v>Laurea magistrale DM270</v>
          </cell>
          <cell r="D246" t="str">
            <v>SI</v>
          </cell>
          <cell r="E246" t="str">
            <v>SCIENZE DELLE PROFESSIONI SANITARIE DELLA PREVENZIONE (D.M. 270/04)</v>
          </cell>
          <cell r="F246" t="str">
            <v>-</v>
          </cell>
          <cell r="G246" t="str">
            <v>-</v>
          </cell>
          <cell r="H246" t="str">
            <v>-</v>
          </cell>
          <cell r="I246" t="str">
            <v>-</v>
          </cell>
          <cell r="J246" t="str">
            <v>-</v>
          </cell>
          <cell r="K246" t="str">
            <v>-</v>
          </cell>
          <cell r="L246" t="str">
            <v>-</v>
          </cell>
          <cell r="M246" t="str">
            <v>-</v>
          </cell>
          <cell r="N246">
            <v>0</v>
          </cell>
          <cell r="O246">
            <v>1.3157894736842104</v>
          </cell>
          <cell r="P246">
            <v>42.10526315789473</v>
          </cell>
          <cell r="Q246">
            <v>56.57894736842105</v>
          </cell>
          <cell r="R246">
            <v>27.419658119658116</v>
          </cell>
          <cell r="S246">
            <v>0</v>
          </cell>
          <cell r="T246">
            <v>66.66666666666666</v>
          </cell>
          <cell r="U246">
            <v>33.33333333333333</v>
          </cell>
        </row>
        <row r="247">
          <cell r="B247">
            <v>8464</v>
          </cell>
          <cell r="C247" t="str">
            <v>Laurea magistrale DM270</v>
          </cell>
          <cell r="D247" t="str">
            <v>SI</v>
          </cell>
          <cell r="E247" t="str">
            <v>SCIENZE INFERMIERISTICHE ED OSTETRICHE (D.M.270/04)</v>
          </cell>
          <cell r="F247" t="str">
            <v>-</v>
          </cell>
          <cell r="G247" t="str">
            <v>-</v>
          </cell>
          <cell r="H247" t="str">
            <v>-</v>
          </cell>
          <cell r="I247" t="str">
            <v>-</v>
          </cell>
          <cell r="J247">
            <v>28.4915254237288</v>
          </cell>
          <cell r="K247">
            <v>0</v>
          </cell>
          <cell r="L247">
            <v>33.89830508474576</v>
          </cell>
          <cell r="M247">
            <v>66.10169491525424</v>
          </cell>
          <cell r="N247">
            <v>27.8775510204082</v>
          </cell>
          <cell r="O247">
            <v>7.142857142857142</v>
          </cell>
          <cell r="P247">
            <v>20.408163265306122</v>
          </cell>
          <cell r="Q247">
            <v>72.44897959183673</v>
          </cell>
          <cell r="R247">
            <v>27.969504643962853</v>
          </cell>
          <cell r="S247">
            <v>0</v>
          </cell>
          <cell r="T247">
            <v>45</v>
          </cell>
          <cell r="U247">
            <v>55.00000000000001</v>
          </cell>
        </row>
        <row r="248">
          <cell r="B248">
            <v>7053</v>
          </cell>
          <cell r="C248" t="str">
            <v>Laurea DM270</v>
          </cell>
          <cell r="D248" t="str">
            <v>SI</v>
          </cell>
          <cell r="E248" t="str">
            <v>ECONOMIA AZIENDALE (D.M.270/04)</v>
          </cell>
          <cell r="F248">
            <v>23.6299435028249</v>
          </cell>
          <cell r="G248">
            <v>45.856873822975516</v>
          </cell>
          <cell r="H248">
            <v>37.005649717514125</v>
          </cell>
          <cell r="I248">
            <v>17.13747645951036</v>
          </cell>
          <cell r="J248">
            <v>23.9280742459397</v>
          </cell>
          <cell r="K248">
            <v>44.19953596287703</v>
          </cell>
          <cell r="L248">
            <v>34.33874709976798</v>
          </cell>
          <cell r="M248">
            <v>21.46171693735499</v>
          </cell>
          <cell r="N248">
            <v>23.7990599294947</v>
          </cell>
          <cell r="O248">
            <v>47.23854289071681</v>
          </cell>
          <cell r="P248">
            <v>33.25499412455934</v>
          </cell>
          <cell r="Q248">
            <v>19.506462984723854</v>
          </cell>
          <cell r="R248">
            <v>24.17998805256871</v>
          </cell>
          <cell r="S248">
            <v>45.51971326164875</v>
          </cell>
          <cell r="T248">
            <v>48.74551971326165</v>
          </cell>
          <cell r="U248">
            <v>5.734767025089606</v>
          </cell>
        </row>
        <row r="249">
          <cell r="B249">
            <v>7122</v>
          </cell>
          <cell r="C249" t="str">
            <v>Laurea DM270</v>
          </cell>
          <cell r="D249" t="str">
            <v>SI</v>
          </cell>
          <cell r="E249" t="str">
            <v>ECONOMIA AZIENDALE (D.M.270/04) (BRINDISI)</v>
          </cell>
          <cell r="F249">
            <v>23.6341463414634</v>
          </cell>
          <cell r="G249">
            <v>45.1219512195122</v>
          </cell>
          <cell r="H249">
            <v>36.58536585365854</v>
          </cell>
          <cell r="I249">
            <v>18.29268292682927</v>
          </cell>
          <cell r="J249">
            <v>24.1677419354839</v>
          </cell>
          <cell r="K249">
            <v>38.064516129032256</v>
          </cell>
          <cell r="L249">
            <v>42.58064516129032</v>
          </cell>
          <cell r="M249">
            <v>19.35483870967742</v>
          </cell>
          <cell r="N249">
            <v>24.1617647058824</v>
          </cell>
          <cell r="O249">
            <v>39.46078431372549</v>
          </cell>
          <cell r="P249">
            <v>39.950980392156865</v>
          </cell>
          <cell r="Q249">
            <v>20.588235294117645</v>
          </cell>
          <cell r="R249">
            <v>24.70042372881355</v>
          </cell>
          <cell r="S249">
            <v>34.74576271186441</v>
          </cell>
          <cell r="T249">
            <v>54.23728813559322</v>
          </cell>
          <cell r="U249">
            <v>11.016949152542372</v>
          </cell>
        </row>
        <row r="250">
          <cell r="B250">
            <v>7052</v>
          </cell>
          <cell r="C250" t="str">
            <v>Laurea DM270</v>
          </cell>
          <cell r="D250" t="str">
            <v>SI</v>
          </cell>
          <cell r="E250" t="str">
            <v>MARKETING E COMUNICAZIONE D'AZIENDA (D.M.270/04)</v>
          </cell>
          <cell r="F250">
            <v>24.4213135068154</v>
          </cell>
          <cell r="G250">
            <v>36.67905824039653</v>
          </cell>
          <cell r="H250">
            <v>44.85749690210657</v>
          </cell>
          <cell r="I250">
            <v>18.463444857496903</v>
          </cell>
          <cell r="J250">
            <v>24.1935828877005</v>
          </cell>
          <cell r="K250">
            <v>39.144385026737964</v>
          </cell>
          <cell r="L250">
            <v>41.283422459893046</v>
          </cell>
          <cell r="M250">
            <v>19.572192513368982</v>
          </cell>
          <cell r="N250">
            <v>24.5815760266371</v>
          </cell>
          <cell r="O250">
            <v>38.8457269700333</v>
          </cell>
          <cell r="P250">
            <v>33.9622641509434</v>
          </cell>
          <cell r="Q250">
            <v>27.192008879023305</v>
          </cell>
          <cell r="R250">
            <v>23.35092989985694</v>
          </cell>
          <cell r="S250">
            <v>58.36909871244635</v>
          </cell>
          <cell r="T250">
            <v>36.48068669527897</v>
          </cell>
          <cell r="U250">
            <v>5.150214592274678</v>
          </cell>
        </row>
        <row r="251">
          <cell r="B251">
            <v>1009</v>
          </cell>
          <cell r="C251" t="str">
            <v>Laurea DM509</v>
          </cell>
          <cell r="D251" t="str">
            <v>NO</v>
          </cell>
          <cell r="E251" t="str">
            <v>ECONOMIA AZIENDALE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B252">
            <v>1010</v>
          </cell>
          <cell r="C252" t="str">
            <v>Laurea DM509</v>
          </cell>
          <cell r="D252" t="str">
            <v>NO</v>
          </cell>
          <cell r="E252" t="str">
            <v>ECONOMIA AZIENDALE (BRINDISI)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B253">
            <v>1106</v>
          </cell>
          <cell r="C253" t="str">
            <v>Laurea DM509</v>
          </cell>
          <cell r="D253" t="str">
            <v>NO</v>
          </cell>
          <cell r="E253" t="str">
            <v>MARKETING E COMUNICAZIONE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B254">
            <v>8053</v>
          </cell>
          <cell r="C254" t="str">
            <v>Laurea magistrale DM270</v>
          </cell>
          <cell r="D254" t="str">
            <v>SI</v>
          </cell>
          <cell r="E254" t="str">
            <v>CONSULENZA PROFESSIONALE PER LE AZIENDE (D.M.270/04)</v>
          </cell>
          <cell r="F254">
            <v>26.7821100917431</v>
          </cell>
          <cell r="G254">
            <v>15.59633027522936</v>
          </cell>
          <cell r="H254">
            <v>33.25688073394495</v>
          </cell>
          <cell r="I254">
            <v>51.146788990825684</v>
          </cell>
          <cell r="J254">
            <v>26.7333333333333</v>
          </cell>
          <cell r="K254">
            <v>11.818181818181818</v>
          </cell>
          <cell r="L254">
            <v>42.12121212121212</v>
          </cell>
          <cell r="M254">
            <v>46.06060606060606</v>
          </cell>
          <cell r="N254">
            <v>27.63539445629</v>
          </cell>
          <cell r="O254">
            <v>7.249466950959488</v>
          </cell>
          <cell r="P254">
            <v>31.982942430703627</v>
          </cell>
          <cell r="Q254">
            <v>60.76759061833689</v>
          </cell>
          <cell r="R254">
            <v>27.21457277946639</v>
          </cell>
          <cell r="S254">
            <v>7.446808510638298</v>
          </cell>
          <cell r="T254">
            <v>46.808510638297875</v>
          </cell>
          <cell r="U254">
            <v>45.744680851063826</v>
          </cell>
        </row>
        <row r="255">
          <cell r="B255">
            <v>8058</v>
          </cell>
          <cell r="C255" t="str">
            <v>Laurea magistrale DM270</v>
          </cell>
          <cell r="D255" t="str">
            <v>NO</v>
          </cell>
          <cell r="E255" t="str">
            <v>ECONOMIA DEGLI INTERMEDIARI E DEI MERCATI FINANZIARI (D.M.270/04)</v>
          </cell>
          <cell r="F255">
            <v>26.8108108108108</v>
          </cell>
          <cell r="G255">
            <v>10.27027027027027</v>
          </cell>
          <cell r="H255">
            <v>41.62162162162162</v>
          </cell>
          <cell r="I255">
            <v>48.10810810810811</v>
          </cell>
          <cell r="J255">
            <v>26.780701754386</v>
          </cell>
          <cell r="K255">
            <v>8.771929824561402</v>
          </cell>
          <cell r="L255">
            <v>50</v>
          </cell>
          <cell r="M255">
            <v>41.228070175438596</v>
          </cell>
          <cell r="N255">
            <v>27.1607142857143</v>
          </cell>
          <cell r="O255">
            <v>11.904761904761903</v>
          </cell>
          <cell r="P255">
            <v>35.11904761904761</v>
          </cell>
          <cell r="Q255">
            <v>52.976190476190474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B256">
            <v>8967</v>
          </cell>
          <cell r="C256" t="str">
            <v>Laurea magistrale DM270</v>
          </cell>
          <cell r="D256" t="str">
            <v>NO</v>
          </cell>
          <cell r="E256" t="str">
            <v>ECONOMIA E GESTIONE DELLE AZIENDE E DEI SERVIZI TURISTICI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27.9037037037037</v>
          </cell>
          <cell r="S256">
            <v>11.11111111111111</v>
          </cell>
          <cell r="T256">
            <v>11.11111111111111</v>
          </cell>
          <cell r="U256">
            <v>77.77777777777779</v>
          </cell>
        </row>
        <row r="257">
          <cell r="B257">
            <v>8055</v>
          </cell>
          <cell r="C257" t="str">
            <v>Laurea magistrale DM270</v>
          </cell>
          <cell r="D257" t="str">
            <v>SI</v>
          </cell>
          <cell r="E257" t="str">
            <v>ECONOMIA E MANAGEMENT (D.M.270/04)</v>
          </cell>
          <cell r="F257">
            <v>26.4664310954064</v>
          </cell>
          <cell r="G257">
            <v>16.607773851590103</v>
          </cell>
          <cell r="H257">
            <v>38.33922261484099</v>
          </cell>
          <cell r="I257">
            <v>45.053003533568905</v>
          </cell>
          <cell r="J257">
            <v>26.3096026490066</v>
          </cell>
          <cell r="K257">
            <v>17.549668874172188</v>
          </cell>
          <cell r="L257">
            <v>42.549668874172184</v>
          </cell>
          <cell r="M257">
            <v>39.900662251655625</v>
          </cell>
          <cell r="N257">
            <v>27.0711462450593</v>
          </cell>
          <cell r="O257">
            <v>13.636363636363635</v>
          </cell>
          <cell r="P257">
            <v>31.422924901185773</v>
          </cell>
          <cell r="Q257">
            <v>54.9407114624506</v>
          </cell>
          <cell r="R257">
            <v>27.19379324379324</v>
          </cell>
          <cell r="S257">
            <v>4.504504504504505</v>
          </cell>
          <cell r="T257">
            <v>56.75675675675676</v>
          </cell>
          <cell r="U257">
            <v>38.73873873873874</v>
          </cell>
        </row>
        <row r="258">
          <cell r="B258">
            <v>8056</v>
          </cell>
          <cell r="C258" t="str">
            <v>Laurea magistrale DM270</v>
          </cell>
          <cell r="D258" t="str">
            <v>SI</v>
          </cell>
          <cell r="E258" t="str">
            <v>MARKETING (D.M.270/04)</v>
          </cell>
          <cell r="F258">
            <v>28.0452586206897</v>
          </cell>
          <cell r="G258">
            <v>4.956896551724138</v>
          </cell>
          <cell r="H258">
            <v>26.939655172413797</v>
          </cell>
          <cell r="I258">
            <v>68.10344827586206</v>
          </cell>
          <cell r="J258">
            <v>27.7127272727273</v>
          </cell>
          <cell r="K258">
            <v>3.272727272727273</v>
          </cell>
          <cell r="L258">
            <v>38.90909090909091</v>
          </cell>
          <cell r="M258">
            <v>57.81818181818181</v>
          </cell>
          <cell r="N258">
            <v>27.9404388714734</v>
          </cell>
          <cell r="O258">
            <v>6.269592476489027</v>
          </cell>
          <cell r="P258">
            <v>26.64576802507837</v>
          </cell>
          <cell r="Q258">
            <v>67.0846394984326</v>
          </cell>
          <cell r="R258">
            <v>26.85174927113703</v>
          </cell>
          <cell r="S258">
            <v>10.204081632653061</v>
          </cell>
          <cell r="T258">
            <v>65.3061224489796</v>
          </cell>
          <cell r="U258">
            <v>24.489795918367346</v>
          </cell>
        </row>
        <row r="259">
          <cell r="B259">
            <v>5056</v>
          </cell>
          <cell r="C259" t="str">
            <v>Laurea specialistica DM509</v>
          </cell>
          <cell r="D259" t="str">
            <v>NO</v>
          </cell>
          <cell r="E259" t="str">
            <v>AMMINISTRAZIONE E CONSULENZA AZIENDALE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B260">
            <v>5011</v>
          </cell>
          <cell r="C260" t="str">
            <v>Laurea specialistica DM509</v>
          </cell>
          <cell r="D260" t="str">
            <v>NO</v>
          </cell>
          <cell r="E260" t="str">
            <v>CONSULENZA PROFESSIONALE PER LE AZIENDE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B261">
            <v>5013</v>
          </cell>
          <cell r="C261" t="str">
            <v>Laurea specialistica DM509</v>
          </cell>
          <cell r="D261" t="str">
            <v>NO</v>
          </cell>
          <cell r="E261" t="str">
            <v>ECONOMIA E MANAGEMENT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</sheetData>
      <sheetData sheetId="13">
        <row r="3">
          <cell r="F3" t="str">
            <v>LAUREATI IC</v>
          </cell>
          <cell r="I3" t="str">
            <v>LAUREATI FC</v>
          </cell>
          <cell r="L3" t="str">
            <v>DI CUI PER ANNO DI FC</v>
          </cell>
          <cell r="P3" t="str">
            <v>TOT IC+FC</v>
          </cell>
          <cell r="Q3" t="str">
            <v>LAUREATI IC</v>
          </cell>
          <cell r="T3" t="str">
            <v>LAUREATI FC</v>
          </cell>
          <cell r="W3" t="str">
            <v>DI CUI PER ANNO DI FC</v>
          </cell>
          <cell r="AA3" t="str">
            <v>TOT IC+FC</v>
          </cell>
          <cell r="AB3" t="str">
            <v>LAUREATI IC</v>
          </cell>
          <cell r="AE3" t="str">
            <v>LAUREATI FC</v>
          </cell>
          <cell r="AH3" t="str">
            <v>DI CUI PER ANNO DI FC</v>
          </cell>
          <cell r="AL3" t="str">
            <v>TOT IC+FC</v>
          </cell>
        </row>
        <row r="4">
          <cell r="B4" t="str">
            <v>COD. ESSE3</v>
          </cell>
          <cell r="C4" t="str">
            <v>TIPO CORSO</v>
          </cell>
          <cell r="D4" t="str">
            <v>in Off 2015-16</v>
          </cell>
          <cell r="E4" t="str">
            <v>CORSO DI STUDIO</v>
          </cell>
          <cell r="F4" t="str">
            <v>F</v>
          </cell>
          <cell r="G4" t="str">
            <v>M</v>
          </cell>
          <cell r="H4" t="str">
            <v>TOT</v>
          </cell>
          <cell r="I4" t="str">
            <v>F</v>
          </cell>
          <cell r="J4" t="str">
            <v>M</v>
          </cell>
          <cell r="K4" t="str">
            <v>TOT</v>
          </cell>
          <cell r="L4">
            <v>1</v>
          </cell>
          <cell r="M4">
            <v>2</v>
          </cell>
          <cell r="N4">
            <v>3</v>
          </cell>
          <cell r="O4" t="str">
            <v>&gt;=4</v>
          </cell>
          <cell r="Q4" t="str">
            <v>F</v>
          </cell>
          <cell r="R4" t="str">
            <v>M</v>
          </cell>
          <cell r="S4" t="str">
            <v>TOT</v>
          </cell>
          <cell r="T4" t="str">
            <v>F</v>
          </cell>
          <cell r="U4" t="str">
            <v>M</v>
          </cell>
          <cell r="V4" t="str">
            <v>TOT</v>
          </cell>
          <cell r="W4">
            <v>1</v>
          </cell>
          <cell r="X4">
            <v>2</v>
          </cell>
          <cell r="Y4">
            <v>3</v>
          </cell>
          <cell r="Z4" t="str">
            <v>&gt;=4</v>
          </cell>
          <cell r="AB4" t="str">
            <v>F</v>
          </cell>
          <cell r="AC4" t="str">
            <v>M</v>
          </cell>
          <cell r="AD4" t="str">
            <v>TOT</v>
          </cell>
          <cell r="AE4" t="str">
            <v>F</v>
          </cell>
          <cell r="AF4" t="str">
            <v>M</v>
          </cell>
          <cell r="AG4" t="str">
            <v>TOT</v>
          </cell>
          <cell r="AH4">
            <v>1</v>
          </cell>
          <cell r="AI4">
            <v>2</v>
          </cell>
          <cell r="AJ4">
            <v>3</v>
          </cell>
          <cell r="AK4" t="str">
            <v>&gt;=4</v>
          </cell>
        </row>
        <row r="5">
          <cell r="B5">
            <v>7742</v>
          </cell>
          <cell r="C5" t="str">
            <v>Laurea DM270</v>
          </cell>
          <cell r="D5" t="str">
            <v>SI</v>
          </cell>
          <cell r="E5" t="str">
            <v>SCIENZE BIOLOGICHE (D.M.270/04)</v>
          </cell>
          <cell r="F5">
            <v>35</v>
          </cell>
          <cell r="G5">
            <v>3</v>
          </cell>
          <cell r="H5">
            <v>38</v>
          </cell>
          <cell r="I5">
            <v>18</v>
          </cell>
          <cell r="J5">
            <v>3</v>
          </cell>
          <cell r="K5">
            <v>21</v>
          </cell>
          <cell r="L5">
            <v>21</v>
          </cell>
          <cell r="M5">
            <v>0</v>
          </cell>
          <cell r="N5">
            <v>0</v>
          </cell>
          <cell r="O5">
            <v>0</v>
          </cell>
          <cell r="P5">
            <v>59</v>
          </cell>
          <cell r="Q5">
            <v>16</v>
          </cell>
          <cell r="R5">
            <v>4</v>
          </cell>
          <cell r="S5">
            <v>20</v>
          </cell>
          <cell r="T5">
            <v>28</v>
          </cell>
          <cell r="U5">
            <v>4</v>
          </cell>
          <cell r="V5">
            <v>32</v>
          </cell>
          <cell r="W5">
            <v>21</v>
          </cell>
          <cell r="X5">
            <v>11</v>
          </cell>
          <cell r="Y5">
            <v>0</v>
          </cell>
          <cell r="Z5">
            <v>0</v>
          </cell>
          <cell r="AA5">
            <v>52</v>
          </cell>
          <cell r="AB5">
            <v>41</v>
          </cell>
          <cell r="AC5">
            <v>5</v>
          </cell>
          <cell r="AD5">
            <v>46</v>
          </cell>
          <cell r="AE5">
            <v>48</v>
          </cell>
          <cell r="AF5">
            <v>7</v>
          </cell>
          <cell r="AG5">
            <v>55</v>
          </cell>
          <cell r="AH5">
            <v>31</v>
          </cell>
          <cell r="AI5">
            <v>16</v>
          </cell>
          <cell r="AJ5">
            <v>6</v>
          </cell>
          <cell r="AK5">
            <v>2</v>
          </cell>
          <cell r="AL5">
            <v>101</v>
          </cell>
        </row>
        <row r="6">
          <cell r="B6">
            <v>7750</v>
          </cell>
          <cell r="C6" t="str">
            <v>Laurea DM270</v>
          </cell>
          <cell r="D6" t="str">
            <v>SI</v>
          </cell>
          <cell r="E6" t="str">
            <v>SCIENZE DELLA NATURA (D.M.270/04)</v>
          </cell>
          <cell r="F6">
            <v>3</v>
          </cell>
          <cell r="G6">
            <v>0</v>
          </cell>
          <cell r="H6">
            <v>3</v>
          </cell>
          <cell r="I6">
            <v>3</v>
          </cell>
          <cell r="J6">
            <v>1</v>
          </cell>
          <cell r="K6">
            <v>4</v>
          </cell>
          <cell r="L6">
            <v>4</v>
          </cell>
          <cell r="M6">
            <v>0</v>
          </cell>
          <cell r="N6">
            <v>0</v>
          </cell>
          <cell r="O6">
            <v>0</v>
          </cell>
          <cell r="P6">
            <v>7</v>
          </cell>
          <cell r="Q6">
            <v>6</v>
          </cell>
          <cell r="R6">
            <v>2</v>
          </cell>
          <cell r="S6">
            <v>8</v>
          </cell>
          <cell r="T6">
            <v>1</v>
          </cell>
          <cell r="U6">
            <v>0</v>
          </cell>
          <cell r="V6">
            <v>1</v>
          </cell>
          <cell r="W6">
            <v>0</v>
          </cell>
          <cell r="X6">
            <v>1</v>
          </cell>
          <cell r="Y6">
            <v>0</v>
          </cell>
          <cell r="Z6">
            <v>0</v>
          </cell>
          <cell r="AA6">
            <v>9</v>
          </cell>
          <cell r="AB6">
            <v>2</v>
          </cell>
          <cell r="AC6">
            <v>0</v>
          </cell>
          <cell r="AD6">
            <v>2</v>
          </cell>
          <cell r="AE6">
            <v>2</v>
          </cell>
          <cell r="AF6">
            <v>0</v>
          </cell>
          <cell r="AG6">
            <v>2</v>
          </cell>
          <cell r="AH6">
            <v>1</v>
          </cell>
          <cell r="AI6">
            <v>1</v>
          </cell>
          <cell r="AJ6">
            <v>0</v>
          </cell>
          <cell r="AK6">
            <v>0</v>
          </cell>
          <cell r="AL6">
            <v>4</v>
          </cell>
        </row>
        <row r="7">
          <cell r="B7">
            <v>1103</v>
          </cell>
          <cell r="C7" t="str">
            <v>Laurea DM509</v>
          </cell>
          <cell r="D7" t="str">
            <v>NO</v>
          </cell>
          <cell r="E7" t="str">
            <v>BIOLOGIA AMBIENTALE</v>
          </cell>
          <cell r="F7">
            <v>0</v>
          </cell>
          <cell r="G7">
            <v>0</v>
          </cell>
          <cell r="H7">
            <v>0</v>
          </cell>
          <cell r="I7">
            <v>7</v>
          </cell>
          <cell r="J7">
            <v>3</v>
          </cell>
          <cell r="K7">
            <v>10</v>
          </cell>
          <cell r="L7">
            <v>1</v>
          </cell>
          <cell r="M7">
            <v>6</v>
          </cell>
          <cell r="N7">
            <v>3</v>
          </cell>
          <cell r="O7">
            <v>0</v>
          </cell>
          <cell r="P7">
            <v>10</v>
          </cell>
          <cell r="Q7">
            <v>0</v>
          </cell>
          <cell r="R7">
            <v>0</v>
          </cell>
          <cell r="S7">
            <v>0</v>
          </cell>
          <cell r="T7">
            <v>6</v>
          </cell>
          <cell r="U7">
            <v>1</v>
          </cell>
          <cell r="V7">
            <v>7</v>
          </cell>
          <cell r="W7">
            <v>0</v>
          </cell>
          <cell r="X7">
            <v>0</v>
          </cell>
          <cell r="Y7">
            <v>2</v>
          </cell>
          <cell r="Z7">
            <v>5</v>
          </cell>
          <cell r="AA7">
            <v>7</v>
          </cell>
          <cell r="AB7">
            <v>0</v>
          </cell>
          <cell r="AC7">
            <v>0</v>
          </cell>
          <cell r="AD7">
            <v>0</v>
          </cell>
          <cell r="AE7">
            <v>5</v>
          </cell>
          <cell r="AF7">
            <v>1</v>
          </cell>
          <cell r="AG7">
            <v>6</v>
          </cell>
          <cell r="AH7">
            <v>0</v>
          </cell>
          <cell r="AI7">
            <v>0</v>
          </cell>
          <cell r="AJ7">
            <v>0</v>
          </cell>
          <cell r="AK7">
            <v>6</v>
          </cell>
          <cell r="AL7">
            <v>6</v>
          </cell>
        </row>
        <row r="8">
          <cell r="B8">
            <v>1048</v>
          </cell>
          <cell r="C8" t="str">
            <v>Laurea DM509</v>
          </cell>
          <cell r="D8" t="str">
            <v>NO</v>
          </cell>
          <cell r="E8" t="str">
            <v>BIOLOGIA CELLULARE E MOLECOLARE</v>
          </cell>
          <cell r="F8">
            <v>0</v>
          </cell>
          <cell r="G8">
            <v>0</v>
          </cell>
          <cell r="H8">
            <v>0</v>
          </cell>
          <cell r="I8">
            <v>18</v>
          </cell>
          <cell r="J8">
            <v>2</v>
          </cell>
          <cell r="K8">
            <v>20</v>
          </cell>
          <cell r="L8">
            <v>1</v>
          </cell>
          <cell r="M8">
            <v>9</v>
          </cell>
          <cell r="N8">
            <v>5</v>
          </cell>
          <cell r="O8">
            <v>5</v>
          </cell>
          <cell r="P8">
            <v>20</v>
          </cell>
          <cell r="Q8">
            <v>0</v>
          </cell>
          <cell r="R8">
            <v>0</v>
          </cell>
          <cell r="S8">
            <v>0</v>
          </cell>
          <cell r="T8">
            <v>18</v>
          </cell>
          <cell r="U8">
            <v>3</v>
          </cell>
          <cell r="V8">
            <v>21</v>
          </cell>
          <cell r="W8">
            <v>0</v>
          </cell>
          <cell r="X8">
            <v>0</v>
          </cell>
          <cell r="Y8">
            <v>9</v>
          </cell>
          <cell r="Z8">
            <v>12</v>
          </cell>
          <cell r="AA8">
            <v>21</v>
          </cell>
          <cell r="AB8">
            <v>0</v>
          </cell>
          <cell r="AC8">
            <v>0</v>
          </cell>
          <cell r="AD8">
            <v>0</v>
          </cell>
          <cell r="AE8">
            <v>3</v>
          </cell>
          <cell r="AF8">
            <v>1</v>
          </cell>
          <cell r="AG8">
            <v>4</v>
          </cell>
          <cell r="AH8">
            <v>0</v>
          </cell>
          <cell r="AI8">
            <v>0</v>
          </cell>
          <cell r="AJ8">
            <v>0</v>
          </cell>
          <cell r="AK8">
            <v>4</v>
          </cell>
          <cell r="AL8">
            <v>4</v>
          </cell>
        </row>
        <row r="9">
          <cell r="B9">
            <v>1050</v>
          </cell>
          <cell r="C9" t="str">
            <v>Laurea DM509</v>
          </cell>
          <cell r="D9" t="str">
            <v>NO</v>
          </cell>
          <cell r="E9" t="str">
            <v>CONSERVAZIONE E RECUPERO DEI BENI NATURALI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B10">
            <v>1060</v>
          </cell>
          <cell r="C10" t="str">
            <v>Laurea DM509</v>
          </cell>
          <cell r="D10" t="str">
            <v>NO</v>
          </cell>
          <cell r="E10" t="str">
            <v>SCIENZE BIOSANITARIE</v>
          </cell>
          <cell r="F10">
            <v>0</v>
          </cell>
          <cell r="G10">
            <v>0</v>
          </cell>
          <cell r="H10">
            <v>0</v>
          </cell>
          <cell r="I10">
            <v>28</v>
          </cell>
          <cell r="J10">
            <v>4</v>
          </cell>
          <cell r="K10">
            <v>32</v>
          </cell>
          <cell r="L10">
            <v>4</v>
          </cell>
          <cell r="M10">
            <v>12</v>
          </cell>
          <cell r="N10">
            <v>4</v>
          </cell>
          <cell r="O10">
            <v>12</v>
          </cell>
          <cell r="P10">
            <v>32</v>
          </cell>
          <cell r="Q10">
            <v>0</v>
          </cell>
          <cell r="R10">
            <v>0</v>
          </cell>
          <cell r="S10">
            <v>0</v>
          </cell>
          <cell r="T10">
            <v>23</v>
          </cell>
          <cell r="U10">
            <v>5</v>
          </cell>
          <cell r="V10">
            <v>28</v>
          </cell>
          <cell r="W10">
            <v>0</v>
          </cell>
          <cell r="X10">
            <v>5</v>
          </cell>
          <cell r="Y10">
            <v>11</v>
          </cell>
          <cell r="Z10">
            <v>12</v>
          </cell>
          <cell r="AA10">
            <v>28</v>
          </cell>
          <cell r="AB10">
            <v>0</v>
          </cell>
          <cell r="AC10">
            <v>0</v>
          </cell>
          <cell r="AD10">
            <v>0</v>
          </cell>
          <cell r="AE10">
            <v>16</v>
          </cell>
          <cell r="AF10">
            <v>2</v>
          </cell>
          <cell r="AG10">
            <v>18</v>
          </cell>
          <cell r="AH10">
            <v>0</v>
          </cell>
          <cell r="AI10">
            <v>0</v>
          </cell>
          <cell r="AJ10">
            <v>7</v>
          </cell>
          <cell r="AK10">
            <v>11</v>
          </cell>
          <cell r="AL10">
            <v>18</v>
          </cell>
        </row>
        <row r="11">
          <cell r="B11">
            <v>1062</v>
          </cell>
          <cell r="C11" t="str">
            <v>Laurea DM509</v>
          </cell>
          <cell r="D11" t="str">
            <v>NO</v>
          </cell>
          <cell r="E11" t="str">
            <v>SCIENZE NATURALI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2</v>
          </cell>
          <cell r="L11">
            <v>0</v>
          </cell>
          <cell r="M11">
            <v>0</v>
          </cell>
          <cell r="N11">
            <v>1</v>
          </cell>
          <cell r="O11">
            <v>1</v>
          </cell>
          <cell r="P11">
            <v>2</v>
          </cell>
          <cell r="Q11">
            <v>0</v>
          </cell>
          <cell r="R11">
            <v>0</v>
          </cell>
          <cell r="S11">
            <v>0</v>
          </cell>
          <cell r="T11">
            <v>3</v>
          </cell>
          <cell r="U11">
            <v>1</v>
          </cell>
          <cell r="V11">
            <v>4</v>
          </cell>
          <cell r="W11">
            <v>0</v>
          </cell>
          <cell r="X11">
            <v>0</v>
          </cell>
          <cell r="Y11">
            <v>0</v>
          </cell>
          <cell r="Z11">
            <v>4</v>
          </cell>
          <cell r="AA11">
            <v>4</v>
          </cell>
          <cell r="AB11">
            <v>0</v>
          </cell>
          <cell r="AC11">
            <v>0</v>
          </cell>
          <cell r="AD11">
            <v>0</v>
          </cell>
          <cell r="AE11">
            <v>2</v>
          </cell>
          <cell r="AF11">
            <v>1</v>
          </cell>
          <cell r="AG11">
            <v>3</v>
          </cell>
          <cell r="AH11">
            <v>0</v>
          </cell>
          <cell r="AI11">
            <v>0</v>
          </cell>
          <cell r="AJ11">
            <v>0</v>
          </cell>
          <cell r="AK11">
            <v>3</v>
          </cell>
          <cell r="AL11">
            <v>3</v>
          </cell>
        </row>
        <row r="12">
          <cell r="B12">
            <v>8747</v>
          </cell>
          <cell r="C12" t="str">
            <v>Laurea magistrale DM270</v>
          </cell>
          <cell r="D12" t="str">
            <v>SI</v>
          </cell>
          <cell r="E12" t="str">
            <v>BIOLOGIA AMBIENTALE (D.M.270/04)</v>
          </cell>
          <cell r="F12">
            <v>3</v>
          </cell>
          <cell r="G12">
            <v>3</v>
          </cell>
          <cell r="H12">
            <v>6</v>
          </cell>
          <cell r="I12">
            <v>2</v>
          </cell>
          <cell r="J12">
            <v>3</v>
          </cell>
          <cell r="K12">
            <v>5</v>
          </cell>
          <cell r="L12">
            <v>5</v>
          </cell>
          <cell r="M12">
            <v>0</v>
          </cell>
          <cell r="N12">
            <v>0</v>
          </cell>
          <cell r="O12">
            <v>0</v>
          </cell>
          <cell r="P12">
            <v>11</v>
          </cell>
          <cell r="Q12">
            <v>4</v>
          </cell>
          <cell r="R12">
            <v>3</v>
          </cell>
          <cell r="S12">
            <v>7</v>
          </cell>
          <cell r="T12">
            <v>2</v>
          </cell>
          <cell r="U12">
            <v>1</v>
          </cell>
          <cell r="V12">
            <v>3</v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10</v>
          </cell>
          <cell r="AB12">
            <v>2</v>
          </cell>
          <cell r="AC12">
            <v>0</v>
          </cell>
          <cell r="AD12">
            <v>2</v>
          </cell>
          <cell r="AE12">
            <v>4</v>
          </cell>
          <cell r="AF12">
            <v>0</v>
          </cell>
          <cell r="AG12">
            <v>4</v>
          </cell>
          <cell r="AH12">
            <v>2</v>
          </cell>
          <cell r="AI12">
            <v>2</v>
          </cell>
          <cell r="AJ12">
            <v>0</v>
          </cell>
          <cell r="AK12">
            <v>0</v>
          </cell>
          <cell r="AL12">
            <v>6</v>
          </cell>
        </row>
        <row r="13">
          <cell r="B13">
            <v>8746</v>
          </cell>
          <cell r="C13" t="str">
            <v>Laurea magistrale DM270</v>
          </cell>
          <cell r="D13" t="str">
            <v>SI</v>
          </cell>
          <cell r="E13" t="str">
            <v>SCIENZE DELLA NATURA (D.M. 270/04)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4</v>
          </cell>
          <cell r="R13">
            <v>6</v>
          </cell>
          <cell r="S13">
            <v>10</v>
          </cell>
          <cell r="T13">
            <v>2</v>
          </cell>
          <cell r="U13">
            <v>0</v>
          </cell>
          <cell r="V13">
            <v>2</v>
          </cell>
          <cell r="W13">
            <v>1</v>
          </cell>
          <cell r="X13">
            <v>1</v>
          </cell>
          <cell r="Y13">
            <v>0</v>
          </cell>
          <cell r="Z13">
            <v>0</v>
          </cell>
          <cell r="AA13">
            <v>12</v>
          </cell>
          <cell r="AB13">
            <v>0</v>
          </cell>
          <cell r="AC13">
            <v>0</v>
          </cell>
          <cell r="AD13">
            <v>0</v>
          </cell>
          <cell r="AE13">
            <v>3</v>
          </cell>
          <cell r="AF13">
            <v>3</v>
          </cell>
          <cell r="AG13">
            <v>6</v>
          </cell>
          <cell r="AH13">
            <v>4</v>
          </cell>
          <cell r="AI13">
            <v>2</v>
          </cell>
          <cell r="AJ13">
            <v>0</v>
          </cell>
          <cell r="AK13">
            <v>0</v>
          </cell>
          <cell r="AL13">
            <v>6</v>
          </cell>
        </row>
        <row r="14">
          <cell r="B14">
            <v>7598</v>
          </cell>
          <cell r="C14" t="str">
            <v>Laurea DM270</v>
          </cell>
          <cell r="D14" t="str">
            <v>SI</v>
          </cell>
          <cell r="E14" t="str">
            <v>BIOTECNOLOGIE MEDICHE E FARMACEUTICHE (D.M.270/04)</v>
          </cell>
          <cell r="F14">
            <v>14</v>
          </cell>
          <cell r="G14">
            <v>2</v>
          </cell>
          <cell r="H14">
            <v>16</v>
          </cell>
          <cell r="I14">
            <v>6</v>
          </cell>
          <cell r="J14">
            <v>0</v>
          </cell>
          <cell r="K14">
            <v>6</v>
          </cell>
          <cell r="L14">
            <v>6</v>
          </cell>
          <cell r="M14">
            <v>0</v>
          </cell>
          <cell r="N14">
            <v>0</v>
          </cell>
          <cell r="O14">
            <v>0</v>
          </cell>
          <cell r="P14">
            <v>22</v>
          </cell>
          <cell r="Q14">
            <v>12</v>
          </cell>
          <cell r="R14">
            <v>1</v>
          </cell>
          <cell r="S14">
            <v>13</v>
          </cell>
          <cell r="T14">
            <v>23</v>
          </cell>
          <cell r="U14">
            <v>6</v>
          </cell>
          <cell r="V14">
            <v>29</v>
          </cell>
          <cell r="W14">
            <v>22</v>
          </cell>
          <cell r="X14">
            <v>7</v>
          </cell>
          <cell r="Y14">
            <v>0</v>
          </cell>
          <cell r="Z14">
            <v>0</v>
          </cell>
          <cell r="AA14">
            <v>42</v>
          </cell>
          <cell r="AB14">
            <v>12</v>
          </cell>
          <cell r="AC14">
            <v>1</v>
          </cell>
          <cell r="AD14">
            <v>13</v>
          </cell>
          <cell r="AE14">
            <v>18</v>
          </cell>
          <cell r="AF14">
            <v>7</v>
          </cell>
          <cell r="AG14">
            <v>25</v>
          </cell>
          <cell r="AH14">
            <v>14</v>
          </cell>
          <cell r="AI14">
            <v>7</v>
          </cell>
          <cell r="AJ14">
            <v>4</v>
          </cell>
          <cell r="AK14">
            <v>0</v>
          </cell>
          <cell r="AL14">
            <v>38</v>
          </cell>
        </row>
        <row r="15">
          <cell r="B15">
            <v>7599</v>
          </cell>
          <cell r="C15" t="str">
            <v>Laurea DM270</v>
          </cell>
          <cell r="D15" t="str">
            <v>NO</v>
          </cell>
          <cell r="E15" t="str">
            <v>BIOTECNOLOGIE PER L'INNOVAZIONE DI PROCESSI E DI PRODOTTI (D.M.270/04)</v>
          </cell>
          <cell r="F15">
            <v>3</v>
          </cell>
          <cell r="G15">
            <v>2</v>
          </cell>
          <cell r="H15">
            <v>5</v>
          </cell>
          <cell r="I15">
            <v>8</v>
          </cell>
          <cell r="J15">
            <v>2</v>
          </cell>
          <cell r="K15">
            <v>10</v>
          </cell>
          <cell r="L15">
            <v>10</v>
          </cell>
          <cell r="M15">
            <v>0</v>
          </cell>
          <cell r="N15">
            <v>0</v>
          </cell>
          <cell r="O15">
            <v>0</v>
          </cell>
          <cell r="P15">
            <v>15</v>
          </cell>
          <cell r="Q15">
            <v>5</v>
          </cell>
          <cell r="R15">
            <v>6</v>
          </cell>
          <cell r="S15">
            <v>11</v>
          </cell>
          <cell r="T15">
            <v>4</v>
          </cell>
          <cell r="U15">
            <v>2</v>
          </cell>
          <cell r="V15">
            <v>6</v>
          </cell>
          <cell r="W15">
            <v>3</v>
          </cell>
          <cell r="X15">
            <v>3</v>
          </cell>
          <cell r="Y15">
            <v>0</v>
          </cell>
          <cell r="Z15">
            <v>0</v>
          </cell>
          <cell r="AA15">
            <v>17</v>
          </cell>
          <cell r="AB15">
            <v>0</v>
          </cell>
          <cell r="AC15">
            <v>1</v>
          </cell>
          <cell r="AD15">
            <v>1</v>
          </cell>
          <cell r="AE15">
            <v>6</v>
          </cell>
          <cell r="AF15">
            <v>3</v>
          </cell>
          <cell r="AG15">
            <v>9</v>
          </cell>
          <cell r="AH15">
            <v>6</v>
          </cell>
          <cell r="AI15">
            <v>2</v>
          </cell>
          <cell r="AJ15">
            <v>1</v>
          </cell>
          <cell r="AK15">
            <v>0</v>
          </cell>
          <cell r="AL15">
            <v>10</v>
          </cell>
        </row>
        <row r="16">
          <cell r="B16">
            <v>1041</v>
          </cell>
          <cell r="C16" t="str">
            <v>Laurea DM509</v>
          </cell>
          <cell r="D16" t="str">
            <v>NO</v>
          </cell>
          <cell r="E16" t="str">
            <v>BIOTECNOLOGIE PER LE PRODUZIONI AGRICOLE ED ALIMENTARI</v>
          </cell>
          <cell r="F16">
            <v>0</v>
          </cell>
          <cell r="G16">
            <v>0</v>
          </cell>
          <cell r="H16">
            <v>0</v>
          </cell>
          <cell r="I16">
            <v>3</v>
          </cell>
          <cell r="J16">
            <v>1</v>
          </cell>
          <cell r="K16">
            <v>4</v>
          </cell>
          <cell r="L16">
            <v>1</v>
          </cell>
          <cell r="M16">
            <v>2</v>
          </cell>
          <cell r="N16">
            <v>0</v>
          </cell>
          <cell r="O16">
            <v>1</v>
          </cell>
          <cell r="P16">
            <v>4</v>
          </cell>
          <cell r="Q16">
            <v>0</v>
          </cell>
          <cell r="R16">
            <v>0</v>
          </cell>
          <cell r="S16">
            <v>0</v>
          </cell>
          <cell r="T16">
            <v>2</v>
          </cell>
          <cell r="U16">
            <v>1</v>
          </cell>
          <cell r="V16">
            <v>3</v>
          </cell>
          <cell r="W16">
            <v>0</v>
          </cell>
          <cell r="X16">
            <v>1</v>
          </cell>
          <cell r="Y16">
            <v>0</v>
          </cell>
          <cell r="Z16">
            <v>2</v>
          </cell>
          <cell r="AA16">
            <v>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</v>
          </cell>
          <cell r="AG16">
            <v>1</v>
          </cell>
          <cell r="AH16">
            <v>0</v>
          </cell>
          <cell r="AI16">
            <v>0</v>
          </cell>
          <cell r="AJ16">
            <v>1</v>
          </cell>
          <cell r="AK16">
            <v>0</v>
          </cell>
          <cell r="AL16">
            <v>1</v>
          </cell>
        </row>
        <row r="17">
          <cell r="B17">
            <v>1040</v>
          </cell>
          <cell r="C17" t="str">
            <v>Laurea DM509</v>
          </cell>
          <cell r="D17" t="str">
            <v>NO</v>
          </cell>
          <cell r="E17" t="str">
            <v>BIOTECNOLOGIE PER L'INNOVAZIONE DI PROCESSI E DI PRODOTTI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2</v>
          </cell>
          <cell r="K17">
            <v>8</v>
          </cell>
          <cell r="L17">
            <v>2</v>
          </cell>
          <cell r="M17">
            <v>3</v>
          </cell>
          <cell r="N17">
            <v>1</v>
          </cell>
          <cell r="O17">
            <v>2</v>
          </cell>
          <cell r="P17">
            <v>8</v>
          </cell>
          <cell r="Q17">
            <v>0</v>
          </cell>
          <cell r="R17">
            <v>0</v>
          </cell>
          <cell r="S17">
            <v>0</v>
          </cell>
          <cell r="T17">
            <v>2</v>
          </cell>
          <cell r="U17">
            <v>3</v>
          </cell>
          <cell r="V17">
            <v>5</v>
          </cell>
          <cell r="W17">
            <v>0</v>
          </cell>
          <cell r="X17">
            <v>1</v>
          </cell>
          <cell r="Y17">
            <v>3</v>
          </cell>
          <cell r="Z17">
            <v>1</v>
          </cell>
          <cell r="AA17">
            <v>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B18">
            <v>1042</v>
          </cell>
          <cell r="C18" t="str">
            <v>Laurea DM509</v>
          </cell>
          <cell r="D18" t="str">
            <v>NO</v>
          </cell>
          <cell r="E18" t="str">
            <v>BIOTECNOLOGIE SANITARIE E FARMACEUTICHE</v>
          </cell>
          <cell r="F18">
            <v>0</v>
          </cell>
          <cell r="G18">
            <v>0</v>
          </cell>
          <cell r="H18">
            <v>0</v>
          </cell>
          <cell r="I18">
            <v>9</v>
          </cell>
          <cell r="J18">
            <v>2</v>
          </cell>
          <cell r="K18">
            <v>11</v>
          </cell>
          <cell r="L18">
            <v>0</v>
          </cell>
          <cell r="M18">
            <v>3</v>
          </cell>
          <cell r="N18">
            <v>4</v>
          </cell>
          <cell r="O18">
            <v>4</v>
          </cell>
          <cell r="P18">
            <v>11</v>
          </cell>
          <cell r="Q18">
            <v>0</v>
          </cell>
          <cell r="R18">
            <v>0</v>
          </cell>
          <cell r="S18">
            <v>0</v>
          </cell>
          <cell r="T18">
            <v>4</v>
          </cell>
          <cell r="U18">
            <v>0</v>
          </cell>
          <cell r="V18">
            <v>4</v>
          </cell>
          <cell r="W18">
            <v>0</v>
          </cell>
          <cell r="X18">
            <v>2</v>
          </cell>
          <cell r="Y18">
            <v>2</v>
          </cell>
          <cell r="Z18">
            <v>0</v>
          </cell>
          <cell r="AA18">
            <v>4</v>
          </cell>
          <cell r="AB18">
            <v>0</v>
          </cell>
          <cell r="AC18">
            <v>0</v>
          </cell>
          <cell r="AD18">
            <v>0</v>
          </cell>
          <cell r="AE18">
            <v>3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3</v>
          </cell>
          <cell r="AL18">
            <v>3</v>
          </cell>
        </row>
        <row r="19">
          <cell r="B19">
            <v>8748</v>
          </cell>
          <cell r="C19" t="str">
            <v>Laurea magistrale DM270</v>
          </cell>
          <cell r="D19" t="str">
            <v>SI</v>
          </cell>
          <cell r="E19" t="str">
            <v>BIOLOGIA CELLULARE E MOLECOLARE (D.M.270/04)</v>
          </cell>
          <cell r="F19">
            <v>9</v>
          </cell>
          <cell r="G19">
            <v>4</v>
          </cell>
          <cell r="H19">
            <v>13</v>
          </cell>
          <cell r="I19">
            <v>12</v>
          </cell>
          <cell r="J19">
            <v>3</v>
          </cell>
          <cell r="K19">
            <v>15</v>
          </cell>
          <cell r="L19">
            <v>15</v>
          </cell>
          <cell r="M19">
            <v>0</v>
          </cell>
          <cell r="N19">
            <v>0</v>
          </cell>
          <cell r="O19">
            <v>0</v>
          </cell>
          <cell r="P19">
            <v>28</v>
          </cell>
          <cell r="Q19">
            <v>8</v>
          </cell>
          <cell r="R19">
            <v>4</v>
          </cell>
          <cell r="S19">
            <v>12</v>
          </cell>
          <cell r="T19">
            <v>12</v>
          </cell>
          <cell r="U19">
            <v>3</v>
          </cell>
          <cell r="V19">
            <v>15</v>
          </cell>
          <cell r="W19">
            <v>15</v>
          </cell>
          <cell r="X19">
            <v>0</v>
          </cell>
          <cell r="Y19">
            <v>0</v>
          </cell>
          <cell r="Z19">
            <v>0</v>
          </cell>
          <cell r="AA19">
            <v>27</v>
          </cell>
          <cell r="AB19">
            <v>10</v>
          </cell>
          <cell r="AC19">
            <v>5</v>
          </cell>
          <cell r="AD19">
            <v>15</v>
          </cell>
          <cell r="AE19">
            <v>8</v>
          </cell>
          <cell r="AF19">
            <v>2</v>
          </cell>
          <cell r="AG19">
            <v>10</v>
          </cell>
          <cell r="AH19">
            <v>9</v>
          </cell>
          <cell r="AI19">
            <v>1</v>
          </cell>
          <cell r="AJ19">
            <v>0</v>
          </cell>
          <cell r="AK19">
            <v>0</v>
          </cell>
          <cell r="AL19">
            <v>25</v>
          </cell>
        </row>
        <row r="20">
          <cell r="B20">
            <v>8583</v>
          </cell>
          <cell r="C20" t="str">
            <v>Laurea magistrale DM270</v>
          </cell>
          <cell r="D20" t="str">
            <v>SI</v>
          </cell>
          <cell r="E20" t="str">
            <v>BIOTECNOLOGIE INDUSTRIALI ED AMBIENTALI (D.M.270/04)</v>
          </cell>
          <cell r="F20">
            <v>4</v>
          </cell>
          <cell r="G20">
            <v>3</v>
          </cell>
          <cell r="H20">
            <v>7</v>
          </cell>
          <cell r="I20">
            <v>8</v>
          </cell>
          <cell r="J20">
            <v>1</v>
          </cell>
          <cell r="K20">
            <v>9</v>
          </cell>
          <cell r="L20">
            <v>7</v>
          </cell>
          <cell r="M20">
            <v>2</v>
          </cell>
          <cell r="N20">
            <v>0</v>
          </cell>
          <cell r="O20">
            <v>0</v>
          </cell>
          <cell r="P20">
            <v>16</v>
          </cell>
          <cell r="Q20">
            <v>5</v>
          </cell>
          <cell r="R20">
            <v>1</v>
          </cell>
          <cell r="S20">
            <v>6</v>
          </cell>
          <cell r="T20">
            <v>1</v>
          </cell>
          <cell r="U20">
            <v>1</v>
          </cell>
          <cell r="V20">
            <v>2</v>
          </cell>
          <cell r="W20">
            <v>2</v>
          </cell>
          <cell r="X20">
            <v>0</v>
          </cell>
          <cell r="Y20">
            <v>0</v>
          </cell>
          <cell r="Z20">
            <v>0</v>
          </cell>
          <cell r="AA20">
            <v>8</v>
          </cell>
          <cell r="AB20">
            <v>6</v>
          </cell>
          <cell r="AC20">
            <v>1</v>
          </cell>
          <cell r="AD20">
            <v>7</v>
          </cell>
          <cell r="AE20">
            <v>5</v>
          </cell>
          <cell r="AF20">
            <v>2</v>
          </cell>
          <cell r="AG20">
            <v>7</v>
          </cell>
          <cell r="AH20">
            <v>6</v>
          </cell>
          <cell r="AI20">
            <v>1</v>
          </cell>
          <cell r="AJ20">
            <v>0</v>
          </cell>
          <cell r="AK20">
            <v>0</v>
          </cell>
          <cell r="AL20">
            <v>14</v>
          </cell>
        </row>
        <row r="21">
          <cell r="B21">
            <v>8584</v>
          </cell>
          <cell r="C21" t="str">
            <v>Laurea magistrale DM270</v>
          </cell>
          <cell r="D21" t="str">
            <v>SI</v>
          </cell>
          <cell r="E21" t="str">
            <v>BIOTECNOLOGIE MEDICHE E MEDICINA MOLECOLARE (D.M.270/04)</v>
          </cell>
          <cell r="F21">
            <v>28</v>
          </cell>
          <cell r="G21">
            <v>5</v>
          </cell>
          <cell r="H21">
            <v>33</v>
          </cell>
          <cell r="I21">
            <v>7</v>
          </cell>
          <cell r="J21">
            <v>4</v>
          </cell>
          <cell r="K21">
            <v>11</v>
          </cell>
          <cell r="L21">
            <v>10</v>
          </cell>
          <cell r="M21">
            <v>1</v>
          </cell>
          <cell r="N21">
            <v>0</v>
          </cell>
          <cell r="O21">
            <v>0</v>
          </cell>
          <cell r="P21">
            <v>44</v>
          </cell>
          <cell r="Q21">
            <v>25</v>
          </cell>
          <cell r="R21">
            <v>3</v>
          </cell>
          <cell r="S21">
            <v>28</v>
          </cell>
          <cell r="T21">
            <v>8</v>
          </cell>
          <cell r="U21">
            <v>4</v>
          </cell>
          <cell r="V21">
            <v>12</v>
          </cell>
          <cell r="W21">
            <v>10</v>
          </cell>
          <cell r="X21">
            <v>2</v>
          </cell>
          <cell r="Y21">
            <v>0</v>
          </cell>
          <cell r="Z21">
            <v>0</v>
          </cell>
          <cell r="AA21">
            <v>40</v>
          </cell>
          <cell r="AB21">
            <v>17</v>
          </cell>
          <cell r="AC21">
            <v>1</v>
          </cell>
          <cell r="AD21">
            <v>18</v>
          </cell>
          <cell r="AE21">
            <v>5</v>
          </cell>
          <cell r="AF21">
            <v>4</v>
          </cell>
          <cell r="AG21">
            <v>9</v>
          </cell>
          <cell r="AH21">
            <v>7</v>
          </cell>
          <cell r="AI21">
            <v>1</v>
          </cell>
          <cell r="AJ21">
            <v>0</v>
          </cell>
          <cell r="AK21">
            <v>1</v>
          </cell>
          <cell r="AL21">
            <v>27</v>
          </cell>
        </row>
        <row r="22">
          <cell r="B22">
            <v>8749</v>
          </cell>
          <cell r="C22" t="str">
            <v>Laurea magistrale DM270</v>
          </cell>
          <cell r="D22" t="str">
            <v>SI</v>
          </cell>
          <cell r="E22" t="str">
            <v>SCIENZE BIOSANITARIE (D.M.270/04)</v>
          </cell>
          <cell r="F22">
            <v>29</v>
          </cell>
          <cell r="G22">
            <v>3</v>
          </cell>
          <cell r="H22">
            <v>32</v>
          </cell>
          <cell r="I22">
            <v>18</v>
          </cell>
          <cell r="J22">
            <v>7</v>
          </cell>
          <cell r="K22">
            <v>25</v>
          </cell>
          <cell r="L22">
            <v>25</v>
          </cell>
          <cell r="M22">
            <v>0</v>
          </cell>
          <cell r="N22">
            <v>0</v>
          </cell>
          <cell r="O22">
            <v>0</v>
          </cell>
          <cell r="P22">
            <v>57</v>
          </cell>
          <cell r="Q22">
            <v>33</v>
          </cell>
          <cell r="R22">
            <v>6</v>
          </cell>
          <cell r="S22">
            <v>39</v>
          </cell>
          <cell r="T22">
            <v>17</v>
          </cell>
          <cell r="U22">
            <v>7</v>
          </cell>
          <cell r="V22">
            <v>24</v>
          </cell>
          <cell r="W22">
            <v>19</v>
          </cell>
          <cell r="X22">
            <v>5</v>
          </cell>
          <cell r="Y22">
            <v>0</v>
          </cell>
          <cell r="Z22">
            <v>0</v>
          </cell>
          <cell r="AA22">
            <v>63</v>
          </cell>
          <cell r="AB22">
            <v>29</v>
          </cell>
          <cell r="AC22">
            <v>7</v>
          </cell>
          <cell r="AD22">
            <v>36</v>
          </cell>
          <cell r="AE22">
            <v>13</v>
          </cell>
          <cell r="AF22">
            <v>2</v>
          </cell>
          <cell r="AG22">
            <v>15</v>
          </cell>
          <cell r="AH22">
            <v>12</v>
          </cell>
          <cell r="AI22">
            <v>2</v>
          </cell>
          <cell r="AJ22">
            <v>0</v>
          </cell>
          <cell r="AK22">
            <v>1</v>
          </cell>
          <cell r="AL22">
            <v>51</v>
          </cell>
        </row>
        <row r="23">
          <cell r="B23">
            <v>5003</v>
          </cell>
          <cell r="C23" t="str">
            <v>Laurea specialistica DM509</v>
          </cell>
          <cell r="D23" t="str">
            <v>NO</v>
          </cell>
          <cell r="E23" t="str">
            <v>BIOLOGIA CELLULARE E MOLECOLARE</v>
          </cell>
          <cell r="F23">
            <v>0</v>
          </cell>
          <cell r="G23">
            <v>0</v>
          </cell>
          <cell r="H23">
            <v>0</v>
          </cell>
          <cell r="I23">
            <v>4</v>
          </cell>
          <cell r="J23">
            <v>0</v>
          </cell>
          <cell r="K23">
            <v>4</v>
          </cell>
          <cell r="L23">
            <v>0</v>
          </cell>
          <cell r="M23">
            <v>2</v>
          </cell>
          <cell r="N23">
            <v>2</v>
          </cell>
          <cell r="O23">
            <v>0</v>
          </cell>
          <cell r="P23">
            <v>4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0</v>
          </cell>
          <cell r="V23">
            <v>1</v>
          </cell>
          <cell r="W23">
            <v>0</v>
          </cell>
          <cell r="X23">
            <v>1</v>
          </cell>
          <cell r="Y23">
            <v>0</v>
          </cell>
          <cell r="Z23">
            <v>0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B24">
            <v>5036</v>
          </cell>
          <cell r="C24" t="str">
            <v>Laurea specialistica DM509</v>
          </cell>
          <cell r="D24" t="str">
            <v>NO</v>
          </cell>
          <cell r="E24" t="str">
            <v>BIOTECNOLOGIE MEDICHE E MEDICINA MOLECOLARE</v>
          </cell>
          <cell r="F24">
            <v>0</v>
          </cell>
          <cell r="G24">
            <v>0</v>
          </cell>
          <cell r="H24">
            <v>0</v>
          </cell>
          <cell r="I24">
            <v>2</v>
          </cell>
          <cell r="J24">
            <v>0</v>
          </cell>
          <cell r="K24">
            <v>2</v>
          </cell>
          <cell r="L24">
            <v>0</v>
          </cell>
          <cell r="M24">
            <v>0</v>
          </cell>
          <cell r="N24">
            <v>2</v>
          </cell>
          <cell r="O24">
            <v>0</v>
          </cell>
          <cell r="P24">
            <v>2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1</v>
          </cell>
          <cell r="W24">
            <v>0</v>
          </cell>
          <cell r="X24">
            <v>1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B25">
            <v>5002</v>
          </cell>
          <cell r="C25" t="str">
            <v>Laurea specialistica DM509</v>
          </cell>
          <cell r="D25" t="str">
            <v>NO</v>
          </cell>
          <cell r="E25" t="str">
            <v>SCIENZE BIOSANITARIE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>
            <v>7743</v>
          </cell>
          <cell r="C26" t="str">
            <v>Laurea DM270</v>
          </cell>
          <cell r="D26" t="str">
            <v>SI</v>
          </cell>
          <cell r="E26" t="str">
            <v>CHIMICA (D.M.270/04)</v>
          </cell>
          <cell r="F26">
            <v>0</v>
          </cell>
          <cell r="G26">
            <v>2</v>
          </cell>
          <cell r="H26">
            <v>2</v>
          </cell>
          <cell r="I26">
            <v>4</v>
          </cell>
          <cell r="J26">
            <v>3</v>
          </cell>
          <cell r="K26">
            <v>7</v>
          </cell>
          <cell r="L26">
            <v>7</v>
          </cell>
          <cell r="M26">
            <v>0</v>
          </cell>
          <cell r="N26">
            <v>0</v>
          </cell>
          <cell r="O26">
            <v>0</v>
          </cell>
          <cell r="P26">
            <v>9</v>
          </cell>
          <cell r="Q26">
            <v>5</v>
          </cell>
          <cell r="R26">
            <v>0</v>
          </cell>
          <cell r="S26">
            <v>5</v>
          </cell>
          <cell r="T26">
            <v>4</v>
          </cell>
          <cell r="U26">
            <v>9</v>
          </cell>
          <cell r="V26">
            <v>13</v>
          </cell>
          <cell r="W26">
            <v>10</v>
          </cell>
          <cell r="X26">
            <v>3</v>
          </cell>
          <cell r="Y26">
            <v>0</v>
          </cell>
          <cell r="Z26">
            <v>0</v>
          </cell>
          <cell r="AA26">
            <v>18</v>
          </cell>
          <cell r="AB26">
            <v>1</v>
          </cell>
          <cell r="AC26">
            <v>3</v>
          </cell>
          <cell r="AD26">
            <v>4</v>
          </cell>
          <cell r="AE26">
            <v>9</v>
          </cell>
          <cell r="AF26">
            <v>7</v>
          </cell>
          <cell r="AG26">
            <v>16</v>
          </cell>
          <cell r="AH26">
            <v>5</v>
          </cell>
          <cell r="AI26">
            <v>7</v>
          </cell>
          <cell r="AJ26">
            <v>3</v>
          </cell>
          <cell r="AK26">
            <v>1</v>
          </cell>
          <cell r="AL26">
            <v>20</v>
          </cell>
        </row>
        <row r="27">
          <cell r="B27">
            <v>7893</v>
          </cell>
          <cell r="C27" t="str">
            <v>Laurea DM270</v>
          </cell>
          <cell r="D27" t="str">
            <v>SI</v>
          </cell>
          <cell r="E27" t="str">
            <v>SCIENZE AMBIENTALI (D.M.270/04)</v>
          </cell>
          <cell r="F27">
            <v>2</v>
          </cell>
          <cell r="G27">
            <v>1</v>
          </cell>
          <cell r="H27">
            <v>3</v>
          </cell>
          <cell r="I27">
            <v>2</v>
          </cell>
          <cell r="J27">
            <v>0</v>
          </cell>
          <cell r="K27">
            <v>2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5</v>
          </cell>
          <cell r="Q27">
            <v>1</v>
          </cell>
          <cell r="R27">
            <v>3</v>
          </cell>
          <cell r="S27">
            <v>4</v>
          </cell>
          <cell r="T27">
            <v>2</v>
          </cell>
          <cell r="U27">
            <v>2</v>
          </cell>
          <cell r="V27">
            <v>4</v>
          </cell>
          <cell r="W27">
            <v>1</v>
          </cell>
          <cell r="X27">
            <v>3</v>
          </cell>
          <cell r="Y27">
            <v>0</v>
          </cell>
          <cell r="Z27">
            <v>0</v>
          </cell>
          <cell r="AA27">
            <v>8</v>
          </cell>
          <cell r="AB27">
            <v>2</v>
          </cell>
          <cell r="AC27">
            <v>1</v>
          </cell>
          <cell r="AD27">
            <v>3</v>
          </cell>
          <cell r="AE27">
            <v>5</v>
          </cell>
          <cell r="AF27">
            <v>2</v>
          </cell>
          <cell r="AG27">
            <v>7</v>
          </cell>
          <cell r="AH27">
            <v>2</v>
          </cell>
          <cell r="AI27">
            <v>4</v>
          </cell>
          <cell r="AJ27">
            <v>1</v>
          </cell>
          <cell r="AK27">
            <v>0</v>
          </cell>
          <cell r="AL27">
            <v>10</v>
          </cell>
        </row>
        <row r="28">
          <cell r="B28">
            <v>1049</v>
          </cell>
          <cell r="C28" t="str">
            <v>Laurea DM509</v>
          </cell>
          <cell r="D28" t="str">
            <v>NO</v>
          </cell>
          <cell r="E28" t="str">
            <v>CHIMICA</v>
          </cell>
          <cell r="F28">
            <v>0</v>
          </cell>
          <cell r="G28">
            <v>0</v>
          </cell>
          <cell r="H28">
            <v>0</v>
          </cell>
          <cell r="I28">
            <v>9</v>
          </cell>
          <cell r="J28">
            <v>9</v>
          </cell>
          <cell r="K28">
            <v>18</v>
          </cell>
          <cell r="L28">
            <v>0</v>
          </cell>
          <cell r="M28">
            <v>7</v>
          </cell>
          <cell r="N28">
            <v>6</v>
          </cell>
          <cell r="O28">
            <v>5</v>
          </cell>
          <cell r="P28">
            <v>18</v>
          </cell>
          <cell r="Q28">
            <v>0</v>
          </cell>
          <cell r="R28">
            <v>0</v>
          </cell>
          <cell r="S28">
            <v>0</v>
          </cell>
          <cell r="T28">
            <v>4</v>
          </cell>
          <cell r="U28">
            <v>5</v>
          </cell>
          <cell r="V28">
            <v>9</v>
          </cell>
          <cell r="W28">
            <v>0</v>
          </cell>
          <cell r="X28">
            <v>1</v>
          </cell>
          <cell r="Y28">
            <v>2</v>
          </cell>
          <cell r="Z28">
            <v>6</v>
          </cell>
          <cell r="AA28">
            <v>9</v>
          </cell>
          <cell r="AB28">
            <v>0</v>
          </cell>
          <cell r="AC28">
            <v>0</v>
          </cell>
          <cell r="AD28">
            <v>0</v>
          </cell>
          <cell r="AE28">
            <v>3</v>
          </cell>
          <cell r="AF28">
            <v>2</v>
          </cell>
          <cell r="AG28">
            <v>5</v>
          </cell>
          <cell r="AH28">
            <v>0</v>
          </cell>
          <cell r="AI28">
            <v>0</v>
          </cell>
          <cell r="AJ28">
            <v>1</v>
          </cell>
          <cell r="AK28">
            <v>4</v>
          </cell>
          <cell r="AL28">
            <v>5</v>
          </cell>
        </row>
        <row r="29">
          <cell r="B29">
            <v>1053</v>
          </cell>
          <cell r="C29" t="str">
            <v>Laurea DM509</v>
          </cell>
          <cell r="D29" t="str">
            <v>NO</v>
          </cell>
          <cell r="E29" t="str">
            <v>GESTIONE DELLE RISORSE DEL MARE E DELLE COSTE (TARANTO)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2</v>
          </cell>
          <cell r="O29">
            <v>0</v>
          </cell>
          <cell r="P29">
            <v>2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3</v>
          </cell>
          <cell r="V29">
            <v>4</v>
          </cell>
          <cell r="W29">
            <v>0</v>
          </cell>
          <cell r="X29">
            <v>0</v>
          </cell>
          <cell r="Y29">
            <v>0</v>
          </cell>
          <cell r="Z29">
            <v>4</v>
          </cell>
          <cell r="AA29">
            <v>4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1</v>
          </cell>
          <cell r="AL29">
            <v>1</v>
          </cell>
        </row>
        <row r="30">
          <cell r="B30">
            <v>1059</v>
          </cell>
          <cell r="C30" t="str">
            <v>Laurea DM509</v>
          </cell>
          <cell r="D30" t="str">
            <v>NO</v>
          </cell>
          <cell r="E30" t="str">
            <v>SCIENZE AMBIENTALI  (TARANTO)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1</v>
          </cell>
          <cell r="K30">
            <v>2</v>
          </cell>
          <cell r="L30">
            <v>0</v>
          </cell>
          <cell r="M30">
            <v>2</v>
          </cell>
          <cell r="N30">
            <v>0</v>
          </cell>
          <cell r="O30">
            <v>0</v>
          </cell>
          <cell r="P30">
            <v>2</v>
          </cell>
          <cell r="Q30">
            <v>0</v>
          </cell>
          <cell r="R30">
            <v>0</v>
          </cell>
          <cell r="S30">
            <v>0</v>
          </cell>
          <cell r="T30">
            <v>2</v>
          </cell>
          <cell r="U30">
            <v>2</v>
          </cell>
          <cell r="V30">
            <v>4</v>
          </cell>
          <cell r="W30">
            <v>0</v>
          </cell>
          <cell r="X30">
            <v>0</v>
          </cell>
          <cell r="Y30">
            <v>0</v>
          </cell>
          <cell r="Z30">
            <v>4</v>
          </cell>
          <cell r="AA30">
            <v>4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1</v>
          </cell>
          <cell r="AL30">
            <v>1</v>
          </cell>
        </row>
        <row r="31">
          <cell r="B31">
            <v>1063</v>
          </cell>
          <cell r="C31" t="str">
            <v>Laurea DM509</v>
          </cell>
          <cell r="D31" t="str">
            <v>NO</v>
          </cell>
          <cell r="E31" t="str">
            <v>TECNOLOGIE CHIMICHE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B32">
            <v>8750</v>
          </cell>
          <cell r="C32" t="str">
            <v>Laurea magistrale DM270</v>
          </cell>
          <cell r="D32" t="str">
            <v>SI</v>
          </cell>
          <cell r="E32" t="str">
            <v>SCIENZA E TECNOLOGIA DEI MATERIALI (D.M.270/04)</v>
          </cell>
          <cell r="F32">
            <v>2</v>
          </cell>
          <cell r="G32">
            <v>3</v>
          </cell>
          <cell r="H32">
            <v>5</v>
          </cell>
          <cell r="I32">
            <v>2</v>
          </cell>
          <cell r="J32">
            <v>1</v>
          </cell>
          <cell r="K32">
            <v>3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  <cell r="P32">
            <v>8</v>
          </cell>
          <cell r="Q32">
            <v>2</v>
          </cell>
          <cell r="R32">
            <v>5</v>
          </cell>
          <cell r="S32">
            <v>7</v>
          </cell>
          <cell r="T32">
            <v>0</v>
          </cell>
          <cell r="U32">
            <v>2</v>
          </cell>
          <cell r="V32">
            <v>2</v>
          </cell>
          <cell r="W32">
            <v>1</v>
          </cell>
          <cell r="X32">
            <v>1</v>
          </cell>
          <cell r="Y32">
            <v>0</v>
          </cell>
          <cell r="Z32">
            <v>0</v>
          </cell>
          <cell r="AA32">
            <v>9</v>
          </cell>
          <cell r="AB32">
            <v>2</v>
          </cell>
          <cell r="AC32">
            <v>0</v>
          </cell>
          <cell r="AD32">
            <v>2</v>
          </cell>
          <cell r="AE32">
            <v>0</v>
          </cell>
          <cell r="AF32">
            <v>1</v>
          </cell>
          <cell r="AG32">
            <v>1</v>
          </cell>
          <cell r="AH32">
            <v>0</v>
          </cell>
          <cell r="AI32">
            <v>0</v>
          </cell>
          <cell r="AJ32">
            <v>0</v>
          </cell>
          <cell r="AK32">
            <v>1</v>
          </cell>
          <cell r="AL32">
            <v>3</v>
          </cell>
        </row>
        <row r="33">
          <cell r="B33">
            <v>8752</v>
          </cell>
          <cell r="C33" t="str">
            <v>Laurea magistrale DM270</v>
          </cell>
          <cell r="D33" t="str">
            <v>SI</v>
          </cell>
          <cell r="E33" t="str">
            <v>SCIENZE CHIMICHE (D.M.270/04)</v>
          </cell>
          <cell r="F33">
            <v>5</v>
          </cell>
          <cell r="G33">
            <v>6</v>
          </cell>
          <cell r="H33">
            <v>11</v>
          </cell>
          <cell r="I33">
            <v>5</v>
          </cell>
          <cell r="J33">
            <v>2</v>
          </cell>
          <cell r="K33">
            <v>7</v>
          </cell>
          <cell r="L33">
            <v>7</v>
          </cell>
          <cell r="M33">
            <v>0</v>
          </cell>
          <cell r="N33">
            <v>0</v>
          </cell>
          <cell r="O33">
            <v>0</v>
          </cell>
          <cell r="P33">
            <v>18</v>
          </cell>
          <cell r="Q33">
            <v>9</v>
          </cell>
          <cell r="R33">
            <v>7</v>
          </cell>
          <cell r="S33">
            <v>16</v>
          </cell>
          <cell r="T33">
            <v>4</v>
          </cell>
          <cell r="U33">
            <v>6</v>
          </cell>
          <cell r="V33">
            <v>10</v>
          </cell>
          <cell r="W33">
            <v>8</v>
          </cell>
          <cell r="X33">
            <v>2</v>
          </cell>
          <cell r="Y33">
            <v>0</v>
          </cell>
          <cell r="Z33">
            <v>0</v>
          </cell>
          <cell r="AA33">
            <v>26</v>
          </cell>
          <cell r="AB33">
            <v>6</v>
          </cell>
          <cell r="AC33">
            <v>7</v>
          </cell>
          <cell r="AD33">
            <v>13</v>
          </cell>
          <cell r="AE33">
            <v>5</v>
          </cell>
          <cell r="AF33">
            <v>3</v>
          </cell>
          <cell r="AG33">
            <v>8</v>
          </cell>
          <cell r="AH33">
            <v>8</v>
          </cell>
          <cell r="AI33">
            <v>0</v>
          </cell>
          <cell r="AJ33">
            <v>0</v>
          </cell>
          <cell r="AK33">
            <v>0</v>
          </cell>
          <cell r="AL33">
            <v>21</v>
          </cell>
        </row>
        <row r="34">
          <cell r="B34">
            <v>5047</v>
          </cell>
          <cell r="C34" t="str">
            <v>Laurea specialistica DM509</v>
          </cell>
          <cell r="D34" t="str">
            <v>NO</v>
          </cell>
          <cell r="E34" t="str">
            <v>SCIENZE E TECNOLOGIE CHIMICHE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>
            <v>1017</v>
          </cell>
          <cell r="C35" t="str">
            <v>Laurea ciclo unico 5 anni DM509</v>
          </cell>
          <cell r="D35" t="str">
            <v>NO</v>
          </cell>
          <cell r="E35" t="str">
            <v>CHIMICA E TECNOLOGIA FARMACEUTICHE</v>
          </cell>
          <cell r="F35">
            <v>7</v>
          </cell>
          <cell r="G35">
            <v>6</v>
          </cell>
          <cell r="H35">
            <v>13</v>
          </cell>
          <cell r="I35">
            <v>33</v>
          </cell>
          <cell r="J35">
            <v>9</v>
          </cell>
          <cell r="K35">
            <v>42</v>
          </cell>
          <cell r="L35">
            <v>9</v>
          </cell>
          <cell r="M35">
            <v>5</v>
          </cell>
          <cell r="N35">
            <v>8</v>
          </cell>
          <cell r="O35">
            <v>20</v>
          </cell>
          <cell r="P35">
            <v>55</v>
          </cell>
          <cell r="Q35">
            <v>0</v>
          </cell>
          <cell r="R35">
            <v>1</v>
          </cell>
          <cell r="S35">
            <v>1</v>
          </cell>
          <cell r="T35">
            <v>30</v>
          </cell>
          <cell r="U35">
            <v>9</v>
          </cell>
          <cell r="V35">
            <v>39</v>
          </cell>
          <cell r="W35">
            <v>16</v>
          </cell>
          <cell r="X35">
            <v>7</v>
          </cell>
          <cell r="Y35">
            <v>2</v>
          </cell>
          <cell r="Z35">
            <v>14</v>
          </cell>
          <cell r="AA35">
            <v>40</v>
          </cell>
          <cell r="AB35">
            <v>0</v>
          </cell>
          <cell r="AC35">
            <v>0</v>
          </cell>
          <cell r="AD35">
            <v>0</v>
          </cell>
          <cell r="AE35">
            <v>19</v>
          </cell>
          <cell r="AF35">
            <v>6</v>
          </cell>
          <cell r="AG35">
            <v>25</v>
          </cell>
          <cell r="AH35">
            <v>3</v>
          </cell>
          <cell r="AI35">
            <v>1</v>
          </cell>
          <cell r="AJ35">
            <v>1</v>
          </cell>
          <cell r="AK35">
            <v>20</v>
          </cell>
          <cell r="AL35">
            <v>25</v>
          </cell>
        </row>
        <row r="36">
          <cell r="B36">
            <v>1018</v>
          </cell>
          <cell r="C36" t="str">
            <v>Laurea ciclo unico 5 anni DM509</v>
          </cell>
          <cell r="D36" t="str">
            <v>NO</v>
          </cell>
          <cell r="E36" t="str">
            <v>FARMACIA</v>
          </cell>
          <cell r="F36">
            <v>52</v>
          </cell>
          <cell r="G36">
            <v>14</v>
          </cell>
          <cell r="H36">
            <v>66</v>
          </cell>
          <cell r="I36">
            <v>68</v>
          </cell>
          <cell r="J36">
            <v>21</v>
          </cell>
          <cell r="K36">
            <v>89</v>
          </cell>
          <cell r="L36">
            <v>36</v>
          </cell>
          <cell r="M36">
            <v>21</v>
          </cell>
          <cell r="N36">
            <v>10</v>
          </cell>
          <cell r="O36">
            <v>22</v>
          </cell>
          <cell r="P36">
            <v>155</v>
          </cell>
          <cell r="Q36">
            <v>16</v>
          </cell>
          <cell r="R36">
            <v>6</v>
          </cell>
          <cell r="S36">
            <v>22</v>
          </cell>
          <cell r="T36">
            <v>58</v>
          </cell>
          <cell r="U36">
            <v>19</v>
          </cell>
          <cell r="V36">
            <v>76</v>
          </cell>
          <cell r="W36">
            <v>22</v>
          </cell>
          <cell r="X36">
            <v>22</v>
          </cell>
          <cell r="Y36">
            <v>12</v>
          </cell>
          <cell r="Z36">
            <v>20</v>
          </cell>
          <cell r="AA36">
            <v>98</v>
          </cell>
          <cell r="AB36">
            <v>0</v>
          </cell>
          <cell r="AC36">
            <v>0</v>
          </cell>
          <cell r="AD36">
            <v>0</v>
          </cell>
          <cell r="AE36">
            <v>37</v>
          </cell>
          <cell r="AF36">
            <v>15</v>
          </cell>
          <cell r="AG36">
            <v>52</v>
          </cell>
          <cell r="AH36">
            <v>7</v>
          </cell>
          <cell r="AI36">
            <v>11</v>
          </cell>
          <cell r="AJ36">
            <v>8</v>
          </cell>
          <cell r="AK36">
            <v>26</v>
          </cell>
          <cell r="AL36">
            <v>52</v>
          </cell>
        </row>
        <row r="37">
          <cell r="B37">
            <v>7172</v>
          </cell>
          <cell r="C37" t="str">
            <v>Laurea DM270</v>
          </cell>
          <cell r="D37" t="str">
            <v>NO</v>
          </cell>
          <cell r="E37" t="str">
            <v>INFORMAZIONE SCIENTIFICA SUL FARMACO (D.M.270/04)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1</v>
          </cell>
          <cell r="K37">
            <v>2</v>
          </cell>
          <cell r="L37">
            <v>2</v>
          </cell>
          <cell r="M37">
            <v>0</v>
          </cell>
          <cell r="N37">
            <v>0</v>
          </cell>
          <cell r="O37">
            <v>0</v>
          </cell>
          <cell r="P37">
            <v>2</v>
          </cell>
          <cell r="Q37">
            <v>0</v>
          </cell>
          <cell r="R37">
            <v>0</v>
          </cell>
          <cell r="S37">
            <v>0</v>
          </cell>
          <cell r="T37">
            <v>6</v>
          </cell>
          <cell r="U37">
            <v>3</v>
          </cell>
          <cell r="V37">
            <v>9</v>
          </cell>
          <cell r="W37">
            <v>1</v>
          </cell>
          <cell r="X37">
            <v>8</v>
          </cell>
          <cell r="Y37">
            <v>0</v>
          </cell>
          <cell r="Z37">
            <v>0</v>
          </cell>
          <cell r="AA37">
            <v>9</v>
          </cell>
          <cell r="AB37">
            <v>0</v>
          </cell>
          <cell r="AC37">
            <v>0</v>
          </cell>
          <cell r="AD37">
            <v>0</v>
          </cell>
          <cell r="AE37">
            <v>5</v>
          </cell>
          <cell r="AF37">
            <v>1</v>
          </cell>
          <cell r="AG37">
            <v>6</v>
          </cell>
          <cell r="AH37">
            <v>0</v>
          </cell>
          <cell r="AI37">
            <v>2</v>
          </cell>
          <cell r="AJ37">
            <v>2</v>
          </cell>
          <cell r="AK37">
            <v>2</v>
          </cell>
          <cell r="AL37">
            <v>6</v>
          </cell>
        </row>
        <row r="38">
          <cell r="B38">
            <v>7173</v>
          </cell>
          <cell r="C38" t="str">
            <v>Laurea DM270</v>
          </cell>
          <cell r="D38" t="str">
            <v>NO</v>
          </cell>
          <cell r="E38" t="str">
            <v>TECNICHE ERBORISTICHE (D.M.270/04)</v>
          </cell>
          <cell r="F38">
            <v>3</v>
          </cell>
          <cell r="G38">
            <v>0</v>
          </cell>
          <cell r="H38">
            <v>3</v>
          </cell>
          <cell r="I38">
            <v>1</v>
          </cell>
          <cell r="J38">
            <v>1</v>
          </cell>
          <cell r="K38">
            <v>2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</v>
          </cell>
          <cell r="R38">
            <v>1</v>
          </cell>
          <cell r="S38">
            <v>6</v>
          </cell>
          <cell r="T38">
            <v>4</v>
          </cell>
          <cell r="U38">
            <v>0</v>
          </cell>
          <cell r="V38">
            <v>4</v>
          </cell>
          <cell r="W38">
            <v>3</v>
          </cell>
          <cell r="X38">
            <v>1</v>
          </cell>
          <cell r="Y38">
            <v>0</v>
          </cell>
          <cell r="Z38">
            <v>0</v>
          </cell>
          <cell r="AA38">
            <v>10</v>
          </cell>
          <cell r="AB38">
            <v>3</v>
          </cell>
          <cell r="AC38">
            <v>0</v>
          </cell>
          <cell r="AD38">
            <v>3</v>
          </cell>
          <cell r="AE38">
            <v>11</v>
          </cell>
          <cell r="AF38">
            <v>1</v>
          </cell>
          <cell r="AG38">
            <v>12</v>
          </cell>
          <cell r="AH38">
            <v>7</v>
          </cell>
          <cell r="AI38">
            <v>3</v>
          </cell>
          <cell r="AJ38">
            <v>0</v>
          </cell>
          <cell r="AK38">
            <v>2</v>
          </cell>
          <cell r="AL38">
            <v>15</v>
          </cell>
        </row>
        <row r="39">
          <cell r="B39">
            <v>1015</v>
          </cell>
          <cell r="C39" t="str">
            <v>Laurea DM509</v>
          </cell>
          <cell r="D39" t="str">
            <v>NO</v>
          </cell>
          <cell r="E39" t="str">
            <v>INFORMAZIONE SCIENTIFICA SUL FARMACO</v>
          </cell>
          <cell r="F39">
            <v>0</v>
          </cell>
          <cell r="G39">
            <v>0</v>
          </cell>
          <cell r="H39">
            <v>0</v>
          </cell>
          <cell r="I39">
            <v>8</v>
          </cell>
          <cell r="J39">
            <v>8</v>
          </cell>
          <cell r="K39">
            <v>16</v>
          </cell>
          <cell r="L39">
            <v>4</v>
          </cell>
          <cell r="M39">
            <v>7</v>
          </cell>
          <cell r="N39">
            <v>2</v>
          </cell>
          <cell r="O39">
            <v>3</v>
          </cell>
          <cell r="P39">
            <v>16</v>
          </cell>
          <cell r="Q39">
            <v>0</v>
          </cell>
          <cell r="R39">
            <v>0</v>
          </cell>
          <cell r="S39">
            <v>0</v>
          </cell>
          <cell r="T39">
            <v>3</v>
          </cell>
          <cell r="U39">
            <v>2</v>
          </cell>
          <cell r="V39">
            <v>5</v>
          </cell>
          <cell r="W39">
            <v>0</v>
          </cell>
          <cell r="X39">
            <v>2</v>
          </cell>
          <cell r="Y39">
            <v>1</v>
          </cell>
          <cell r="Z39">
            <v>2</v>
          </cell>
          <cell r="AA39">
            <v>5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3</v>
          </cell>
          <cell r="AG39">
            <v>4</v>
          </cell>
          <cell r="AH39">
            <v>0</v>
          </cell>
          <cell r="AI39">
            <v>0</v>
          </cell>
          <cell r="AJ39">
            <v>2</v>
          </cell>
          <cell r="AK39">
            <v>2</v>
          </cell>
          <cell r="AL39">
            <v>4</v>
          </cell>
        </row>
        <row r="40">
          <cell r="B40">
            <v>1016</v>
          </cell>
          <cell r="C40" t="str">
            <v>Laurea DM509</v>
          </cell>
          <cell r="D40" t="str">
            <v>NO</v>
          </cell>
          <cell r="E40" t="str">
            <v>TECNICHE ERBORISTICHE</v>
          </cell>
          <cell r="F40">
            <v>0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7</v>
          </cell>
          <cell r="L40">
            <v>1</v>
          </cell>
          <cell r="M40">
            <v>3</v>
          </cell>
          <cell r="N40">
            <v>1</v>
          </cell>
          <cell r="O40">
            <v>2</v>
          </cell>
          <cell r="P40">
            <v>7</v>
          </cell>
          <cell r="Q40">
            <v>0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  <cell r="V40">
            <v>3</v>
          </cell>
          <cell r="W40">
            <v>0</v>
          </cell>
          <cell r="X40">
            <v>0</v>
          </cell>
          <cell r="Y40">
            <v>2</v>
          </cell>
          <cell r="Z40">
            <v>1</v>
          </cell>
          <cell r="AA40">
            <v>3</v>
          </cell>
          <cell r="AB40">
            <v>0</v>
          </cell>
          <cell r="AC40">
            <v>0</v>
          </cell>
          <cell r="AD40">
            <v>0</v>
          </cell>
          <cell r="AE40">
            <v>1</v>
          </cell>
          <cell r="AF40">
            <v>0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  <cell r="AK40">
            <v>1</v>
          </cell>
          <cell r="AL40">
            <v>1</v>
          </cell>
        </row>
        <row r="41">
          <cell r="B41">
            <v>8172</v>
          </cell>
          <cell r="C41" t="str">
            <v>Laurea magistrale ciclo unico 5 anni DM270</v>
          </cell>
          <cell r="D41" t="str">
            <v>SI</v>
          </cell>
          <cell r="E41" t="str">
            <v>CHIMICA E TECNOLOGIA FARMACEUTICHE  (D.M.270/04)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</v>
          </cell>
          <cell r="R41">
            <v>1</v>
          </cell>
          <cell r="S41">
            <v>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</v>
          </cell>
          <cell r="AB41">
            <v>5</v>
          </cell>
          <cell r="AC41">
            <v>1</v>
          </cell>
          <cell r="AD41">
            <v>6</v>
          </cell>
          <cell r="AE41">
            <v>6</v>
          </cell>
          <cell r="AF41">
            <v>4</v>
          </cell>
          <cell r="AG41">
            <v>10</v>
          </cell>
          <cell r="AH41">
            <v>5</v>
          </cell>
          <cell r="AI41">
            <v>4</v>
          </cell>
          <cell r="AJ41">
            <v>1</v>
          </cell>
          <cell r="AK41">
            <v>0</v>
          </cell>
          <cell r="AL41">
            <v>16</v>
          </cell>
        </row>
        <row r="42">
          <cell r="B42">
            <v>8173</v>
          </cell>
          <cell r="C42" t="str">
            <v>Laurea magistrale ciclo unico 5 anni DM270</v>
          </cell>
          <cell r="D42" t="str">
            <v>SI</v>
          </cell>
          <cell r="E42" t="str">
            <v>FARMACIA (D.M.270/04)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24</v>
          </cell>
          <cell r="R42">
            <v>11</v>
          </cell>
          <cell r="S42">
            <v>35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35</v>
          </cell>
          <cell r="AB42">
            <v>40</v>
          </cell>
          <cell r="AC42">
            <v>15</v>
          </cell>
          <cell r="AD42">
            <v>55</v>
          </cell>
          <cell r="AE42">
            <v>16</v>
          </cell>
          <cell r="AF42">
            <v>11</v>
          </cell>
          <cell r="AG42">
            <v>27</v>
          </cell>
          <cell r="AH42">
            <v>21</v>
          </cell>
          <cell r="AI42">
            <v>3</v>
          </cell>
          <cell r="AJ42">
            <v>0</v>
          </cell>
          <cell r="AK42">
            <v>3</v>
          </cell>
          <cell r="AL42">
            <v>82</v>
          </cell>
        </row>
        <row r="43">
          <cell r="B43">
            <v>7313</v>
          </cell>
          <cell r="C43" t="str">
            <v>Laurea DM270</v>
          </cell>
          <cell r="D43" t="str">
            <v>SI</v>
          </cell>
          <cell r="E43" t="str">
            <v>FILOSOFIA (D.M.270/04)</v>
          </cell>
          <cell r="F43">
            <v>17</v>
          </cell>
          <cell r="G43">
            <v>9</v>
          </cell>
          <cell r="H43">
            <v>26</v>
          </cell>
          <cell r="I43">
            <v>16</v>
          </cell>
          <cell r="J43">
            <v>12</v>
          </cell>
          <cell r="K43">
            <v>28</v>
          </cell>
          <cell r="L43">
            <v>21</v>
          </cell>
          <cell r="M43">
            <v>5</v>
          </cell>
          <cell r="N43">
            <v>2</v>
          </cell>
          <cell r="O43">
            <v>0</v>
          </cell>
          <cell r="P43">
            <v>54</v>
          </cell>
          <cell r="Q43">
            <v>18</v>
          </cell>
          <cell r="R43">
            <v>8</v>
          </cell>
          <cell r="S43">
            <v>26</v>
          </cell>
          <cell r="T43">
            <v>17</v>
          </cell>
          <cell r="U43">
            <v>7</v>
          </cell>
          <cell r="V43">
            <v>24</v>
          </cell>
          <cell r="W43">
            <v>17</v>
          </cell>
          <cell r="X43">
            <v>5</v>
          </cell>
          <cell r="Y43">
            <v>1</v>
          </cell>
          <cell r="Z43">
            <v>1</v>
          </cell>
          <cell r="AA43">
            <v>50</v>
          </cell>
          <cell r="AB43">
            <v>17</v>
          </cell>
          <cell r="AC43">
            <v>5</v>
          </cell>
          <cell r="AD43">
            <v>22</v>
          </cell>
          <cell r="AE43">
            <v>11</v>
          </cell>
          <cell r="AF43">
            <v>8</v>
          </cell>
          <cell r="AG43">
            <v>19</v>
          </cell>
          <cell r="AH43">
            <v>11</v>
          </cell>
          <cell r="AI43">
            <v>5</v>
          </cell>
          <cell r="AJ43">
            <v>3</v>
          </cell>
          <cell r="AK43">
            <v>0</v>
          </cell>
          <cell r="AL43">
            <v>41</v>
          </cell>
        </row>
        <row r="44">
          <cell r="B44">
            <v>7315</v>
          </cell>
          <cell r="C44" t="str">
            <v>Laurea DM270</v>
          </cell>
          <cell r="D44" t="str">
            <v>SI</v>
          </cell>
          <cell r="E44" t="str">
            <v>STORIA E SCIENZE SOCIALI (D.M.270/04)</v>
          </cell>
          <cell r="F44">
            <v>1</v>
          </cell>
          <cell r="G44">
            <v>6</v>
          </cell>
          <cell r="H44">
            <v>7</v>
          </cell>
          <cell r="I44">
            <v>6</v>
          </cell>
          <cell r="J44">
            <v>5</v>
          </cell>
          <cell r="K44">
            <v>11</v>
          </cell>
          <cell r="L44">
            <v>5</v>
          </cell>
          <cell r="M44">
            <v>4</v>
          </cell>
          <cell r="N44">
            <v>2</v>
          </cell>
          <cell r="O44">
            <v>0</v>
          </cell>
          <cell r="P44">
            <v>18</v>
          </cell>
          <cell r="Q44">
            <v>2</v>
          </cell>
          <cell r="R44">
            <v>7</v>
          </cell>
          <cell r="S44">
            <v>9</v>
          </cell>
          <cell r="T44">
            <v>7</v>
          </cell>
          <cell r="U44">
            <v>14</v>
          </cell>
          <cell r="V44">
            <v>21</v>
          </cell>
          <cell r="W44">
            <v>8</v>
          </cell>
          <cell r="X44">
            <v>10</v>
          </cell>
          <cell r="Y44">
            <v>3</v>
          </cell>
          <cell r="Z44">
            <v>0</v>
          </cell>
          <cell r="AA44">
            <v>30</v>
          </cell>
          <cell r="AB44">
            <v>2</v>
          </cell>
          <cell r="AC44">
            <v>1</v>
          </cell>
          <cell r="AD44">
            <v>3</v>
          </cell>
          <cell r="AE44">
            <v>4</v>
          </cell>
          <cell r="AF44">
            <v>11</v>
          </cell>
          <cell r="AG44">
            <v>15</v>
          </cell>
          <cell r="AH44">
            <v>6</v>
          </cell>
          <cell r="AI44">
            <v>3</v>
          </cell>
          <cell r="AJ44">
            <v>1</v>
          </cell>
          <cell r="AK44">
            <v>5</v>
          </cell>
          <cell r="AL44">
            <v>18</v>
          </cell>
        </row>
        <row r="45">
          <cell r="B45">
            <v>1021</v>
          </cell>
          <cell r="C45" t="str">
            <v>Laurea DM509</v>
          </cell>
          <cell r="D45" t="str">
            <v>NO</v>
          </cell>
          <cell r="E45" t="str">
            <v>FILOSOFIA</v>
          </cell>
          <cell r="F45">
            <v>0</v>
          </cell>
          <cell r="G45">
            <v>0</v>
          </cell>
          <cell r="H45">
            <v>0</v>
          </cell>
          <cell r="I45">
            <v>9</v>
          </cell>
          <cell r="J45">
            <v>2</v>
          </cell>
          <cell r="K45">
            <v>11</v>
          </cell>
          <cell r="L45">
            <v>1</v>
          </cell>
          <cell r="M45">
            <v>3</v>
          </cell>
          <cell r="N45">
            <v>1</v>
          </cell>
          <cell r="O45">
            <v>6</v>
          </cell>
          <cell r="P45">
            <v>11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4</v>
          </cell>
          <cell r="V45">
            <v>4</v>
          </cell>
          <cell r="W45">
            <v>0</v>
          </cell>
          <cell r="X45">
            <v>1</v>
          </cell>
          <cell r="Y45">
            <v>0</v>
          </cell>
          <cell r="Z45">
            <v>3</v>
          </cell>
          <cell r="AA45">
            <v>4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>
            <v>1024</v>
          </cell>
          <cell r="C46" t="str">
            <v>Laurea DM509</v>
          </cell>
          <cell r="D46" t="str">
            <v>NO</v>
          </cell>
          <cell r="E46" t="str">
            <v>SCIENZE STORICHE E SOCIALI</v>
          </cell>
          <cell r="F46">
            <v>0</v>
          </cell>
          <cell r="G46">
            <v>0</v>
          </cell>
          <cell r="H46">
            <v>0</v>
          </cell>
          <cell r="I46">
            <v>2</v>
          </cell>
          <cell r="J46">
            <v>5</v>
          </cell>
          <cell r="K46">
            <v>7</v>
          </cell>
          <cell r="L46">
            <v>2</v>
          </cell>
          <cell r="M46">
            <v>0</v>
          </cell>
          <cell r="N46">
            <v>1</v>
          </cell>
          <cell r="O46">
            <v>4</v>
          </cell>
          <cell r="P46">
            <v>7</v>
          </cell>
          <cell r="Q46">
            <v>0</v>
          </cell>
          <cell r="R46">
            <v>0</v>
          </cell>
          <cell r="S46">
            <v>0</v>
          </cell>
          <cell r="T46">
            <v>2</v>
          </cell>
          <cell r="U46">
            <v>2</v>
          </cell>
          <cell r="V46">
            <v>4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>
            <v>4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2</v>
          </cell>
          <cell r="AG46">
            <v>2</v>
          </cell>
          <cell r="AH46">
            <v>0</v>
          </cell>
          <cell r="AI46">
            <v>0</v>
          </cell>
          <cell r="AJ46">
            <v>1</v>
          </cell>
          <cell r="AK46">
            <v>1</v>
          </cell>
          <cell r="AL46">
            <v>2</v>
          </cell>
        </row>
        <row r="47">
          <cell r="B47">
            <v>8313</v>
          </cell>
          <cell r="C47" t="str">
            <v>Laurea magistrale DM270</v>
          </cell>
          <cell r="D47" t="str">
            <v>NO</v>
          </cell>
          <cell r="E47" t="str">
            <v>BENI ARCHIVISTICI E LIBRARI (D.M.270/04)</v>
          </cell>
          <cell r="F47">
            <v>10</v>
          </cell>
          <cell r="G47">
            <v>4</v>
          </cell>
          <cell r="H47">
            <v>14</v>
          </cell>
          <cell r="I47">
            <v>2</v>
          </cell>
          <cell r="J47">
            <v>0</v>
          </cell>
          <cell r="K47">
            <v>2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16</v>
          </cell>
          <cell r="Q47">
            <v>11</v>
          </cell>
          <cell r="R47">
            <v>0</v>
          </cell>
          <cell r="S47">
            <v>11</v>
          </cell>
          <cell r="T47">
            <v>5</v>
          </cell>
          <cell r="U47">
            <v>0</v>
          </cell>
          <cell r="V47">
            <v>5</v>
          </cell>
          <cell r="W47">
            <v>4</v>
          </cell>
          <cell r="X47">
            <v>1</v>
          </cell>
          <cell r="Y47">
            <v>0</v>
          </cell>
          <cell r="Z47">
            <v>0</v>
          </cell>
          <cell r="AA47">
            <v>16</v>
          </cell>
          <cell r="AB47">
            <v>4</v>
          </cell>
          <cell r="AC47">
            <v>1</v>
          </cell>
          <cell r="AD47">
            <v>5</v>
          </cell>
          <cell r="AE47">
            <v>2</v>
          </cell>
          <cell r="AF47">
            <v>1</v>
          </cell>
          <cell r="AG47">
            <v>3</v>
          </cell>
          <cell r="AH47">
            <v>1</v>
          </cell>
          <cell r="AI47">
            <v>1</v>
          </cell>
          <cell r="AJ47">
            <v>1</v>
          </cell>
          <cell r="AK47">
            <v>0</v>
          </cell>
          <cell r="AL47">
            <v>8</v>
          </cell>
        </row>
        <row r="48">
          <cell r="B48">
            <v>8317</v>
          </cell>
          <cell r="C48" t="str">
            <v>Laurea magistrale DM270</v>
          </cell>
          <cell r="D48" t="str">
            <v>SI</v>
          </cell>
          <cell r="E48" t="str">
            <v>SCIENZE FILOSOFICHE (D.M.270/04)</v>
          </cell>
          <cell r="F48">
            <v>31</v>
          </cell>
          <cell r="G48">
            <v>7</v>
          </cell>
          <cell r="H48">
            <v>38</v>
          </cell>
          <cell r="I48">
            <v>9</v>
          </cell>
          <cell r="J48">
            <v>4</v>
          </cell>
          <cell r="K48">
            <v>13</v>
          </cell>
          <cell r="L48">
            <v>11</v>
          </cell>
          <cell r="M48">
            <v>2</v>
          </cell>
          <cell r="N48">
            <v>0</v>
          </cell>
          <cell r="O48">
            <v>0</v>
          </cell>
          <cell r="P48">
            <v>51</v>
          </cell>
          <cell r="Q48">
            <v>22</v>
          </cell>
          <cell r="R48">
            <v>11</v>
          </cell>
          <cell r="S48">
            <v>33</v>
          </cell>
          <cell r="T48">
            <v>10</v>
          </cell>
          <cell r="U48">
            <v>2</v>
          </cell>
          <cell r="V48">
            <v>12</v>
          </cell>
          <cell r="W48">
            <v>7</v>
          </cell>
          <cell r="X48">
            <v>4</v>
          </cell>
          <cell r="Y48">
            <v>1</v>
          </cell>
          <cell r="Z48">
            <v>0</v>
          </cell>
          <cell r="AA48">
            <v>45</v>
          </cell>
          <cell r="AB48">
            <v>17</v>
          </cell>
          <cell r="AC48">
            <v>11</v>
          </cell>
          <cell r="AD48">
            <v>28</v>
          </cell>
          <cell r="AE48">
            <v>7</v>
          </cell>
          <cell r="AF48">
            <v>2</v>
          </cell>
          <cell r="AG48">
            <v>9</v>
          </cell>
          <cell r="AH48">
            <v>7</v>
          </cell>
          <cell r="AI48">
            <v>1</v>
          </cell>
          <cell r="AJ48">
            <v>1</v>
          </cell>
          <cell r="AK48">
            <v>0</v>
          </cell>
          <cell r="AL48">
            <v>37</v>
          </cell>
        </row>
        <row r="49">
          <cell r="B49">
            <v>8318</v>
          </cell>
          <cell r="C49" t="str">
            <v>Laurea magistrale DM270</v>
          </cell>
          <cell r="D49" t="str">
            <v>NO</v>
          </cell>
          <cell r="E49" t="str">
            <v>SCIENZE STORICHE (D.M.270/04)</v>
          </cell>
          <cell r="F49">
            <v>4</v>
          </cell>
          <cell r="G49">
            <v>2</v>
          </cell>
          <cell r="H49">
            <v>6</v>
          </cell>
          <cell r="I49">
            <v>2</v>
          </cell>
          <cell r="J49">
            <v>1</v>
          </cell>
          <cell r="K49">
            <v>3</v>
          </cell>
          <cell r="L49">
            <v>3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  <cell r="Q49">
            <v>3</v>
          </cell>
          <cell r="R49">
            <v>3</v>
          </cell>
          <cell r="S49">
            <v>6</v>
          </cell>
          <cell r="T49">
            <v>5</v>
          </cell>
          <cell r="U49">
            <v>9</v>
          </cell>
          <cell r="V49">
            <v>14</v>
          </cell>
          <cell r="W49">
            <v>12</v>
          </cell>
          <cell r="X49">
            <v>1</v>
          </cell>
          <cell r="Y49">
            <v>1</v>
          </cell>
          <cell r="Z49">
            <v>0</v>
          </cell>
          <cell r="AA49">
            <v>20</v>
          </cell>
          <cell r="AB49">
            <v>3</v>
          </cell>
          <cell r="AC49">
            <v>6</v>
          </cell>
          <cell r="AD49">
            <v>9</v>
          </cell>
          <cell r="AE49">
            <v>2</v>
          </cell>
          <cell r="AF49">
            <v>5</v>
          </cell>
          <cell r="AG49">
            <v>7</v>
          </cell>
          <cell r="AH49">
            <v>5</v>
          </cell>
          <cell r="AI49">
            <v>1</v>
          </cell>
          <cell r="AJ49">
            <v>1</v>
          </cell>
          <cell r="AK49">
            <v>0</v>
          </cell>
          <cell r="AL49">
            <v>16</v>
          </cell>
        </row>
        <row r="50">
          <cell r="B50">
            <v>8013</v>
          </cell>
          <cell r="C50" t="str">
            <v>Laurea magistrale DM270</v>
          </cell>
          <cell r="D50" t="str">
            <v>SI</v>
          </cell>
          <cell r="E50" t="str">
            <v>SCIENZE STORICHE E DELLA DOCUMENTAZIONE STORICA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>
            <v>5024</v>
          </cell>
          <cell r="C51" t="str">
            <v>Laurea specialistica DM509</v>
          </cell>
          <cell r="D51" t="str">
            <v>NO</v>
          </cell>
          <cell r="E51" t="str">
            <v>FILOSOFIA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</v>
          </cell>
          <cell r="AF51">
            <v>0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1</v>
          </cell>
          <cell r="AL51">
            <v>1</v>
          </cell>
        </row>
        <row r="52">
          <cell r="B52">
            <v>5053</v>
          </cell>
          <cell r="C52" t="str">
            <v>Laurea specialistica DM509</v>
          </cell>
          <cell r="D52" t="str">
            <v>NO</v>
          </cell>
          <cell r="E52" t="str">
            <v>STORIA E SOCIETA'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>
            <v>7744</v>
          </cell>
          <cell r="C53" t="str">
            <v>Laurea DM270</v>
          </cell>
          <cell r="D53" t="str">
            <v>SI</v>
          </cell>
          <cell r="E53" t="str">
            <v>FISICA (D.M.270/04)</v>
          </cell>
          <cell r="F53">
            <v>5</v>
          </cell>
          <cell r="G53">
            <v>10</v>
          </cell>
          <cell r="H53">
            <v>15</v>
          </cell>
          <cell r="I53">
            <v>0</v>
          </cell>
          <cell r="J53">
            <v>4</v>
          </cell>
          <cell r="K53">
            <v>4</v>
          </cell>
          <cell r="L53">
            <v>4</v>
          </cell>
          <cell r="M53">
            <v>0</v>
          </cell>
          <cell r="N53">
            <v>0</v>
          </cell>
          <cell r="O53">
            <v>0</v>
          </cell>
          <cell r="P53">
            <v>19</v>
          </cell>
          <cell r="Q53">
            <v>2</v>
          </cell>
          <cell r="R53">
            <v>5</v>
          </cell>
          <cell r="S53">
            <v>7</v>
          </cell>
          <cell r="T53">
            <v>2</v>
          </cell>
          <cell r="U53">
            <v>7</v>
          </cell>
          <cell r="V53">
            <v>9</v>
          </cell>
          <cell r="W53">
            <v>7</v>
          </cell>
          <cell r="X53">
            <v>2</v>
          </cell>
          <cell r="Y53">
            <v>0</v>
          </cell>
          <cell r="Z53">
            <v>0</v>
          </cell>
          <cell r="AA53">
            <v>16</v>
          </cell>
          <cell r="AB53">
            <v>5</v>
          </cell>
          <cell r="AC53">
            <v>13</v>
          </cell>
          <cell r="AD53">
            <v>18</v>
          </cell>
          <cell r="AE53">
            <v>10</v>
          </cell>
          <cell r="AF53">
            <v>14</v>
          </cell>
          <cell r="AG53">
            <v>24</v>
          </cell>
          <cell r="AH53">
            <v>10</v>
          </cell>
          <cell r="AI53">
            <v>12</v>
          </cell>
          <cell r="AJ53">
            <v>2</v>
          </cell>
          <cell r="AK53">
            <v>0</v>
          </cell>
          <cell r="AL53">
            <v>42</v>
          </cell>
        </row>
        <row r="54">
          <cell r="B54">
            <v>7745</v>
          </cell>
          <cell r="C54" t="str">
            <v>Laurea DM270</v>
          </cell>
          <cell r="D54" t="str">
            <v>SI</v>
          </cell>
          <cell r="E54" t="str">
            <v>SCIENZA DEI MATERIALI (D.M.270/04)</v>
          </cell>
          <cell r="F54">
            <v>0</v>
          </cell>
          <cell r="G54">
            <v>1</v>
          </cell>
          <cell r="H54">
            <v>1</v>
          </cell>
          <cell r="I54">
            <v>4</v>
          </cell>
          <cell r="J54">
            <v>1</v>
          </cell>
          <cell r="K54">
            <v>5</v>
          </cell>
          <cell r="L54">
            <v>5</v>
          </cell>
          <cell r="M54">
            <v>0</v>
          </cell>
          <cell r="N54">
            <v>0</v>
          </cell>
          <cell r="O54">
            <v>0</v>
          </cell>
          <cell r="P54">
            <v>6</v>
          </cell>
          <cell r="Q54">
            <v>0</v>
          </cell>
          <cell r="R54">
            <v>4</v>
          </cell>
          <cell r="S54">
            <v>4</v>
          </cell>
          <cell r="T54">
            <v>1</v>
          </cell>
          <cell r="U54">
            <v>4</v>
          </cell>
          <cell r="V54">
            <v>5</v>
          </cell>
          <cell r="W54">
            <v>3</v>
          </cell>
          <cell r="X54">
            <v>2</v>
          </cell>
          <cell r="Y54">
            <v>0</v>
          </cell>
          <cell r="Z54">
            <v>0</v>
          </cell>
          <cell r="AA54">
            <v>9</v>
          </cell>
          <cell r="AB54">
            <v>0</v>
          </cell>
          <cell r="AC54">
            <v>2</v>
          </cell>
          <cell r="AD54">
            <v>2</v>
          </cell>
          <cell r="AE54">
            <v>1</v>
          </cell>
          <cell r="AF54">
            <v>2</v>
          </cell>
          <cell r="AG54">
            <v>3</v>
          </cell>
          <cell r="AH54">
            <v>1</v>
          </cell>
          <cell r="AI54">
            <v>1</v>
          </cell>
          <cell r="AJ54">
            <v>1</v>
          </cell>
          <cell r="AK54">
            <v>0</v>
          </cell>
          <cell r="AL54">
            <v>5</v>
          </cell>
        </row>
        <row r="55">
          <cell r="B55">
            <v>1051</v>
          </cell>
          <cell r="C55" t="str">
            <v>Laurea DM509</v>
          </cell>
          <cell r="D55" t="str">
            <v>NO</v>
          </cell>
          <cell r="E55" t="str">
            <v>FISICA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5</v>
          </cell>
          <cell r="K55">
            <v>6</v>
          </cell>
          <cell r="L55">
            <v>0</v>
          </cell>
          <cell r="M55">
            <v>5</v>
          </cell>
          <cell r="N55">
            <v>1</v>
          </cell>
          <cell r="O55">
            <v>0</v>
          </cell>
          <cell r="P55">
            <v>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4</v>
          </cell>
          <cell r="V55">
            <v>4</v>
          </cell>
          <cell r="W55">
            <v>0</v>
          </cell>
          <cell r="X55">
            <v>2</v>
          </cell>
          <cell r="Y55">
            <v>0</v>
          </cell>
          <cell r="Z55">
            <v>2</v>
          </cell>
          <cell r="AA55">
            <v>4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3</v>
          </cell>
          <cell r="AG55">
            <v>3</v>
          </cell>
          <cell r="AH55">
            <v>0</v>
          </cell>
          <cell r="AI55">
            <v>0</v>
          </cell>
          <cell r="AJ55">
            <v>1</v>
          </cell>
          <cell r="AK55">
            <v>2</v>
          </cell>
          <cell r="AL55">
            <v>3</v>
          </cell>
        </row>
        <row r="56">
          <cell r="B56">
            <v>1057</v>
          </cell>
          <cell r="C56" t="str">
            <v>Laurea DM509</v>
          </cell>
          <cell r="D56" t="str">
            <v>NO</v>
          </cell>
          <cell r="E56" t="str">
            <v>SCIENZA DEI MATERIALI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9</v>
          </cell>
          <cell r="K56">
            <v>10</v>
          </cell>
          <cell r="L56">
            <v>0</v>
          </cell>
          <cell r="M56">
            <v>2</v>
          </cell>
          <cell r="N56">
            <v>2</v>
          </cell>
          <cell r="O56">
            <v>6</v>
          </cell>
          <cell r="P56">
            <v>10</v>
          </cell>
          <cell r="Q56">
            <v>0</v>
          </cell>
          <cell r="R56">
            <v>0</v>
          </cell>
          <cell r="S56">
            <v>0</v>
          </cell>
          <cell r="T56">
            <v>1</v>
          </cell>
          <cell r="U56">
            <v>4</v>
          </cell>
          <cell r="V56">
            <v>5</v>
          </cell>
          <cell r="W56">
            <v>0</v>
          </cell>
          <cell r="X56">
            <v>2</v>
          </cell>
          <cell r="Y56">
            <v>2</v>
          </cell>
          <cell r="Z56">
            <v>1</v>
          </cell>
          <cell r="AA56">
            <v>5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5</v>
          </cell>
          <cell r="AG56">
            <v>5</v>
          </cell>
          <cell r="AH56">
            <v>0</v>
          </cell>
          <cell r="AI56">
            <v>0</v>
          </cell>
          <cell r="AJ56">
            <v>0</v>
          </cell>
          <cell r="AK56">
            <v>5</v>
          </cell>
          <cell r="AL56">
            <v>5</v>
          </cell>
        </row>
        <row r="57">
          <cell r="B57">
            <v>8743</v>
          </cell>
          <cell r="C57" t="str">
            <v>Laurea magistrale DM270</v>
          </cell>
          <cell r="D57" t="str">
            <v>SI</v>
          </cell>
          <cell r="E57" t="str">
            <v>FISICA (D.M.270/04)</v>
          </cell>
          <cell r="F57">
            <v>5</v>
          </cell>
          <cell r="G57">
            <v>7</v>
          </cell>
          <cell r="H57">
            <v>12</v>
          </cell>
          <cell r="I57">
            <v>6</v>
          </cell>
          <cell r="J57">
            <v>5</v>
          </cell>
          <cell r="K57">
            <v>11</v>
          </cell>
          <cell r="L57">
            <v>10</v>
          </cell>
          <cell r="M57">
            <v>1</v>
          </cell>
          <cell r="N57">
            <v>0</v>
          </cell>
          <cell r="O57">
            <v>0</v>
          </cell>
          <cell r="P57">
            <v>23</v>
          </cell>
          <cell r="Q57">
            <v>1</v>
          </cell>
          <cell r="R57">
            <v>5</v>
          </cell>
          <cell r="S57">
            <v>6</v>
          </cell>
          <cell r="T57">
            <v>7</v>
          </cell>
          <cell r="U57">
            <v>4</v>
          </cell>
          <cell r="V57">
            <v>11</v>
          </cell>
          <cell r="W57">
            <v>4</v>
          </cell>
          <cell r="X57">
            <v>5</v>
          </cell>
          <cell r="Y57">
            <v>2</v>
          </cell>
          <cell r="Z57">
            <v>0</v>
          </cell>
          <cell r="AA57">
            <v>17</v>
          </cell>
          <cell r="AB57">
            <v>6</v>
          </cell>
          <cell r="AC57">
            <v>10</v>
          </cell>
          <cell r="AD57">
            <v>16</v>
          </cell>
          <cell r="AE57">
            <v>7</v>
          </cell>
          <cell r="AF57">
            <v>4</v>
          </cell>
          <cell r="AG57">
            <v>11</v>
          </cell>
          <cell r="AH57">
            <v>5</v>
          </cell>
          <cell r="AI57">
            <v>5</v>
          </cell>
          <cell r="AJ57">
            <v>1</v>
          </cell>
          <cell r="AK57">
            <v>0</v>
          </cell>
          <cell r="AL57">
            <v>27</v>
          </cell>
        </row>
        <row r="58">
          <cell r="B58">
            <v>7222</v>
          </cell>
          <cell r="C58" t="str">
            <v>Laurea DM270</v>
          </cell>
          <cell r="D58" t="str">
            <v>SI</v>
          </cell>
          <cell r="E58" t="str">
            <v>SCIENZE DEI SERVIZI GIURIDICI (D.M.270/04)</v>
          </cell>
          <cell r="F58">
            <v>0</v>
          </cell>
          <cell r="G58">
            <v>4</v>
          </cell>
          <cell r="H58">
            <v>4</v>
          </cell>
          <cell r="I58">
            <v>1</v>
          </cell>
          <cell r="J58">
            <v>0</v>
          </cell>
          <cell r="K58">
            <v>1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5</v>
          </cell>
          <cell r="Q58">
            <v>6</v>
          </cell>
          <cell r="R58">
            <v>5</v>
          </cell>
          <cell r="S58">
            <v>11</v>
          </cell>
          <cell r="T58">
            <v>7</v>
          </cell>
          <cell r="U58">
            <v>6</v>
          </cell>
          <cell r="V58">
            <v>13</v>
          </cell>
          <cell r="W58">
            <v>11</v>
          </cell>
          <cell r="X58">
            <v>2</v>
          </cell>
          <cell r="Y58">
            <v>0</v>
          </cell>
          <cell r="Z58">
            <v>0</v>
          </cell>
          <cell r="AA58">
            <v>24</v>
          </cell>
          <cell r="AB58">
            <v>3</v>
          </cell>
          <cell r="AC58">
            <v>2</v>
          </cell>
          <cell r="AD58">
            <v>5</v>
          </cell>
          <cell r="AE58">
            <v>15</v>
          </cell>
          <cell r="AF58">
            <v>6</v>
          </cell>
          <cell r="AG58">
            <v>21</v>
          </cell>
          <cell r="AH58">
            <v>9</v>
          </cell>
          <cell r="AI58">
            <v>4</v>
          </cell>
          <cell r="AJ58">
            <v>6</v>
          </cell>
          <cell r="AK58">
            <v>2</v>
          </cell>
          <cell r="AL58">
            <v>26</v>
          </cell>
        </row>
        <row r="59">
          <cell r="B59">
            <v>7223</v>
          </cell>
          <cell r="C59" t="str">
            <v>Laurea DM270</v>
          </cell>
          <cell r="D59" t="str">
            <v>SI</v>
          </cell>
          <cell r="E59" t="str">
            <v>SCIENZE DEI SERVIZI GIURIDICI D'IMPRESA (D.M.270/04)</v>
          </cell>
          <cell r="F59">
            <v>1</v>
          </cell>
          <cell r="G59">
            <v>0</v>
          </cell>
          <cell r="H59">
            <v>1</v>
          </cell>
          <cell r="I59">
            <v>0</v>
          </cell>
          <cell r="J59">
            <v>1</v>
          </cell>
          <cell r="K59">
            <v>1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  <cell r="Q59">
            <v>3</v>
          </cell>
          <cell r="R59">
            <v>0</v>
          </cell>
          <cell r="S59">
            <v>3</v>
          </cell>
          <cell r="T59">
            <v>3</v>
          </cell>
          <cell r="U59">
            <v>6</v>
          </cell>
          <cell r="V59">
            <v>9</v>
          </cell>
          <cell r="W59">
            <v>8</v>
          </cell>
          <cell r="X59">
            <v>1</v>
          </cell>
          <cell r="Y59">
            <v>0</v>
          </cell>
          <cell r="Z59">
            <v>0</v>
          </cell>
          <cell r="AA59">
            <v>12</v>
          </cell>
          <cell r="AB59">
            <v>0</v>
          </cell>
          <cell r="AC59">
            <v>1</v>
          </cell>
          <cell r="AD59">
            <v>1</v>
          </cell>
          <cell r="AE59">
            <v>10</v>
          </cell>
          <cell r="AF59">
            <v>3</v>
          </cell>
          <cell r="AG59">
            <v>13</v>
          </cell>
          <cell r="AH59">
            <v>3</v>
          </cell>
          <cell r="AI59">
            <v>8</v>
          </cell>
          <cell r="AJ59">
            <v>2</v>
          </cell>
          <cell r="AK59">
            <v>0</v>
          </cell>
          <cell r="AL59">
            <v>14</v>
          </cell>
        </row>
        <row r="60">
          <cell r="B60">
            <v>1019</v>
          </cell>
          <cell r="C60" t="str">
            <v>Laurea DM509</v>
          </cell>
          <cell r="D60" t="str">
            <v>NO</v>
          </cell>
          <cell r="E60" t="str">
            <v>SCIENZE GIURIDICHE</v>
          </cell>
          <cell r="F60">
            <v>0</v>
          </cell>
          <cell r="G60">
            <v>0</v>
          </cell>
          <cell r="H60">
            <v>0</v>
          </cell>
          <cell r="I60">
            <v>8</v>
          </cell>
          <cell r="J60">
            <v>13</v>
          </cell>
          <cell r="K60">
            <v>21</v>
          </cell>
          <cell r="L60">
            <v>1</v>
          </cell>
          <cell r="M60">
            <v>5</v>
          </cell>
          <cell r="N60">
            <v>6</v>
          </cell>
          <cell r="O60">
            <v>9</v>
          </cell>
          <cell r="P60">
            <v>21</v>
          </cell>
          <cell r="Q60">
            <v>0</v>
          </cell>
          <cell r="R60">
            <v>0</v>
          </cell>
          <cell r="S60">
            <v>0</v>
          </cell>
          <cell r="T60">
            <v>5</v>
          </cell>
          <cell r="U60">
            <v>7</v>
          </cell>
          <cell r="V60">
            <v>12</v>
          </cell>
          <cell r="W60">
            <v>0</v>
          </cell>
          <cell r="X60">
            <v>1</v>
          </cell>
          <cell r="Y60">
            <v>3</v>
          </cell>
          <cell r="Z60">
            <v>8</v>
          </cell>
          <cell r="AA60">
            <v>12</v>
          </cell>
          <cell r="AB60">
            <v>0</v>
          </cell>
          <cell r="AC60">
            <v>0</v>
          </cell>
          <cell r="AD60">
            <v>0</v>
          </cell>
          <cell r="AE60">
            <v>6</v>
          </cell>
          <cell r="AF60">
            <v>4</v>
          </cell>
          <cell r="AG60">
            <v>10</v>
          </cell>
          <cell r="AH60">
            <v>0</v>
          </cell>
          <cell r="AI60">
            <v>0</v>
          </cell>
          <cell r="AJ60">
            <v>1</v>
          </cell>
          <cell r="AK60">
            <v>9</v>
          </cell>
          <cell r="AL60">
            <v>10</v>
          </cell>
        </row>
        <row r="61">
          <cell r="B61">
            <v>1088</v>
          </cell>
          <cell r="C61" t="str">
            <v>Laurea DM509</v>
          </cell>
          <cell r="D61" t="str">
            <v>NO</v>
          </cell>
          <cell r="E61" t="str">
            <v>SCIENZE GIURIDICHE D'IMPRESA</v>
          </cell>
          <cell r="F61">
            <v>0</v>
          </cell>
          <cell r="G61">
            <v>0</v>
          </cell>
          <cell r="H61">
            <v>0</v>
          </cell>
          <cell r="I61">
            <v>6</v>
          </cell>
          <cell r="J61">
            <v>2</v>
          </cell>
          <cell r="K61">
            <v>8</v>
          </cell>
          <cell r="L61">
            <v>0</v>
          </cell>
          <cell r="M61">
            <v>0</v>
          </cell>
          <cell r="N61">
            <v>4</v>
          </cell>
          <cell r="O61">
            <v>4</v>
          </cell>
          <cell r="P61">
            <v>8</v>
          </cell>
          <cell r="Q61">
            <v>0</v>
          </cell>
          <cell r="R61">
            <v>0</v>
          </cell>
          <cell r="S61">
            <v>0</v>
          </cell>
          <cell r="T61">
            <v>2</v>
          </cell>
          <cell r="U61">
            <v>3</v>
          </cell>
          <cell r="V61">
            <v>5</v>
          </cell>
          <cell r="W61">
            <v>0</v>
          </cell>
          <cell r="X61">
            <v>0</v>
          </cell>
          <cell r="Y61">
            <v>1</v>
          </cell>
          <cell r="Z61">
            <v>4</v>
          </cell>
          <cell r="AA61">
            <v>5</v>
          </cell>
          <cell r="AB61">
            <v>0</v>
          </cell>
          <cell r="AC61">
            <v>0</v>
          </cell>
          <cell r="AD61">
            <v>0</v>
          </cell>
          <cell r="AE61">
            <v>1</v>
          </cell>
          <cell r="AF61">
            <v>1</v>
          </cell>
          <cell r="AG61">
            <v>2</v>
          </cell>
          <cell r="AH61">
            <v>0</v>
          </cell>
          <cell r="AI61">
            <v>0</v>
          </cell>
          <cell r="AJ61">
            <v>0</v>
          </cell>
          <cell r="AK61">
            <v>2</v>
          </cell>
          <cell r="AL61">
            <v>2</v>
          </cell>
        </row>
        <row r="62">
          <cell r="B62">
            <v>6001</v>
          </cell>
          <cell r="C62" t="str">
            <v>Laurea magistrale ciclo unico 5 anni DM270</v>
          </cell>
          <cell r="D62" t="str">
            <v>SI</v>
          </cell>
          <cell r="E62" t="str">
            <v>GIURISPRUDENZA</v>
          </cell>
          <cell r="F62">
            <v>100</v>
          </cell>
          <cell r="G62">
            <v>62</v>
          </cell>
          <cell r="H62">
            <v>162</v>
          </cell>
          <cell r="I62">
            <v>210</v>
          </cell>
          <cell r="J62">
            <v>111</v>
          </cell>
          <cell r="K62">
            <v>321</v>
          </cell>
          <cell r="L62">
            <v>103</v>
          </cell>
          <cell r="M62">
            <v>96</v>
          </cell>
          <cell r="N62">
            <v>85</v>
          </cell>
          <cell r="O62">
            <v>37</v>
          </cell>
          <cell r="P62">
            <v>483</v>
          </cell>
          <cell r="Q62">
            <v>104</v>
          </cell>
          <cell r="R62">
            <v>64</v>
          </cell>
          <cell r="S62">
            <v>168</v>
          </cell>
          <cell r="T62">
            <v>212</v>
          </cell>
          <cell r="U62">
            <v>117</v>
          </cell>
          <cell r="V62">
            <v>329</v>
          </cell>
          <cell r="W62">
            <v>123</v>
          </cell>
          <cell r="X62">
            <v>85</v>
          </cell>
          <cell r="Y62">
            <v>52</v>
          </cell>
          <cell r="Z62">
            <v>69</v>
          </cell>
          <cell r="AA62">
            <v>497</v>
          </cell>
          <cell r="AB62">
            <v>117</v>
          </cell>
          <cell r="AC62">
            <v>67</v>
          </cell>
          <cell r="AD62">
            <v>184</v>
          </cell>
          <cell r="AE62">
            <v>165</v>
          </cell>
          <cell r="AF62">
            <v>95</v>
          </cell>
          <cell r="AG62">
            <v>260</v>
          </cell>
          <cell r="AH62">
            <v>73</v>
          </cell>
          <cell r="AI62">
            <v>49</v>
          </cell>
          <cell r="AJ62">
            <v>48</v>
          </cell>
          <cell r="AK62">
            <v>90</v>
          </cell>
          <cell r="AL62">
            <v>444</v>
          </cell>
        </row>
        <row r="63">
          <cell r="B63">
            <v>6002</v>
          </cell>
          <cell r="C63" t="str">
            <v>Laurea magistrale ciclo unico 5 anni DM270</v>
          </cell>
          <cell r="D63" t="str">
            <v>SI</v>
          </cell>
          <cell r="E63" t="str">
            <v>GIURISPRUDENZA (già Giurisprudenza d'impresa)</v>
          </cell>
          <cell r="F63">
            <v>16</v>
          </cell>
          <cell r="G63">
            <v>6</v>
          </cell>
          <cell r="H63">
            <v>22</v>
          </cell>
          <cell r="I63">
            <v>20</v>
          </cell>
          <cell r="J63">
            <v>7</v>
          </cell>
          <cell r="K63">
            <v>27</v>
          </cell>
          <cell r="L63">
            <v>11</v>
          </cell>
          <cell r="M63">
            <v>6</v>
          </cell>
          <cell r="N63">
            <v>9</v>
          </cell>
          <cell r="O63">
            <v>1</v>
          </cell>
          <cell r="P63">
            <v>49</v>
          </cell>
          <cell r="Q63">
            <v>9</v>
          </cell>
          <cell r="R63">
            <v>4</v>
          </cell>
          <cell r="S63">
            <v>13</v>
          </cell>
          <cell r="T63">
            <v>18</v>
          </cell>
          <cell r="U63">
            <v>15</v>
          </cell>
          <cell r="V63">
            <v>33</v>
          </cell>
          <cell r="W63">
            <v>14</v>
          </cell>
          <cell r="X63">
            <v>11</v>
          </cell>
          <cell r="Y63">
            <v>5</v>
          </cell>
          <cell r="Z63">
            <v>3</v>
          </cell>
          <cell r="AA63">
            <v>46</v>
          </cell>
          <cell r="AB63">
            <v>9</v>
          </cell>
          <cell r="AC63">
            <v>10</v>
          </cell>
          <cell r="AD63">
            <v>19</v>
          </cell>
          <cell r="AE63">
            <v>21</v>
          </cell>
          <cell r="AF63">
            <v>10</v>
          </cell>
          <cell r="AG63">
            <v>31</v>
          </cell>
          <cell r="AH63">
            <v>8</v>
          </cell>
          <cell r="AI63">
            <v>6</v>
          </cell>
          <cell r="AJ63">
            <v>9</v>
          </cell>
          <cell r="AK63">
            <v>8</v>
          </cell>
          <cell r="AL63">
            <v>50</v>
          </cell>
        </row>
        <row r="64">
          <cell r="B64">
            <v>7746</v>
          </cell>
          <cell r="C64" t="str">
            <v>Laurea DM270</v>
          </cell>
          <cell r="D64" t="str">
            <v>SI</v>
          </cell>
          <cell r="E64" t="str">
            <v>INFORMATICA (D.M.270/04)</v>
          </cell>
          <cell r="F64">
            <v>0</v>
          </cell>
          <cell r="G64">
            <v>9</v>
          </cell>
          <cell r="H64">
            <v>9</v>
          </cell>
          <cell r="I64">
            <v>5</v>
          </cell>
          <cell r="J64">
            <v>17</v>
          </cell>
          <cell r="K64">
            <v>22</v>
          </cell>
          <cell r="L64">
            <v>8</v>
          </cell>
          <cell r="M64">
            <v>8</v>
          </cell>
          <cell r="N64">
            <v>6</v>
          </cell>
          <cell r="O64">
            <v>0</v>
          </cell>
          <cell r="P64">
            <v>31</v>
          </cell>
          <cell r="Q64">
            <v>1</v>
          </cell>
          <cell r="R64">
            <v>17</v>
          </cell>
          <cell r="S64">
            <v>18</v>
          </cell>
          <cell r="T64">
            <v>8</v>
          </cell>
          <cell r="U64">
            <v>30</v>
          </cell>
          <cell r="V64">
            <v>38</v>
          </cell>
          <cell r="W64">
            <v>18</v>
          </cell>
          <cell r="X64">
            <v>12</v>
          </cell>
          <cell r="Y64">
            <v>6</v>
          </cell>
          <cell r="Z64">
            <v>2</v>
          </cell>
          <cell r="AA64">
            <v>56</v>
          </cell>
          <cell r="AB64">
            <v>2</v>
          </cell>
          <cell r="AC64">
            <v>14</v>
          </cell>
          <cell r="AD64">
            <v>16</v>
          </cell>
          <cell r="AE64">
            <v>8</v>
          </cell>
          <cell r="AF64">
            <v>32</v>
          </cell>
          <cell r="AG64">
            <v>40</v>
          </cell>
          <cell r="AH64">
            <v>18</v>
          </cell>
          <cell r="AI64">
            <v>6</v>
          </cell>
          <cell r="AJ64">
            <v>3</v>
          </cell>
          <cell r="AK64">
            <v>13</v>
          </cell>
          <cell r="AL64">
            <v>56</v>
          </cell>
        </row>
        <row r="65">
          <cell r="B65">
            <v>7912</v>
          </cell>
          <cell r="C65" t="str">
            <v>Laurea DM270</v>
          </cell>
          <cell r="D65" t="str">
            <v>NO</v>
          </cell>
          <cell r="E65" t="str">
            <v>INFORMATICA (D.M.270/04) - BRINDISI</v>
          </cell>
          <cell r="F65">
            <v>1</v>
          </cell>
          <cell r="G65">
            <v>1</v>
          </cell>
          <cell r="H65">
            <v>2</v>
          </cell>
          <cell r="I65">
            <v>4</v>
          </cell>
          <cell r="J65">
            <v>5</v>
          </cell>
          <cell r="K65">
            <v>9</v>
          </cell>
          <cell r="L65">
            <v>3</v>
          </cell>
          <cell r="M65">
            <v>4</v>
          </cell>
          <cell r="N65">
            <v>2</v>
          </cell>
          <cell r="O65">
            <v>0</v>
          </cell>
          <cell r="P65">
            <v>11</v>
          </cell>
          <cell r="Q65">
            <v>0</v>
          </cell>
          <cell r="R65">
            <v>1</v>
          </cell>
          <cell r="S65">
            <v>1</v>
          </cell>
          <cell r="T65">
            <v>1</v>
          </cell>
          <cell r="U65">
            <v>14</v>
          </cell>
          <cell r="V65">
            <v>15</v>
          </cell>
          <cell r="W65">
            <v>8</v>
          </cell>
          <cell r="X65">
            <v>4</v>
          </cell>
          <cell r="Y65">
            <v>2</v>
          </cell>
          <cell r="Z65">
            <v>1</v>
          </cell>
          <cell r="AA65">
            <v>16</v>
          </cell>
          <cell r="AB65">
            <v>0</v>
          </cell>
          <cell r="AC65">
            <v>1</v>
          </cell>
          <cell r="AD65">
            <v>1</v>
          </cell>
          <cell r="AE65">
            <v>3</v>
          </cell>
          <cell r="AF65">
            <v>8</v>
          </cell>
          <cell r="AG65">
            <v>11</v>
          </cell>
          <cell r="AH65">
            <v>2</v>
          </cell>
          <cell r="AI65">
            <v>4</v>
          </cell>
          <cell r="AJ65">
            <v>1</v>
          </cell>
          <cell r="AK65">
            <v>4</v>
          </cell>
          <cell r="AL65">
            <v>12</v>
          </cell>
        </row>
        <row r="66">
          <cell r="B66">
            <v>7748</v>
          </cell>
          <cell r="C66" t="str">
            <v>Laurea DM270</v>
          </cell>
          <cell r="D66" t="str">
            <v>NO</v>
          </cell>
          <cell r="E66" t="str">
            <v>INFORMATICA E COMUNICAZIONE DIGITALE (D.M.270/04)</v>
          </cell>
          <cell r="F66">
            <v>5</v>
          </cell>
          <cell r="G66">
            <v>8</v>
          </cell>
          <cell r="H66">
            <v>13</v>
          </cell>
          <cell r="I66">
            <v>0</v>
          </cell>
          <cell r="J66">
            <v>7</v>
          </cell>
          <cell r="K66">
            <v>7</v>
          </cell>
          <cell r="L66">
            <v>6</v>
          </cell>
          <cell r="M66">
            <v>1</v>
          </cell>
          <cell r="N66">
            <v>0</v>
          </cell>
          <cell r="O66">
            <v>0</v>
          </cell>
          <cell r="P66">
            <v>20</v>
          </cell>
          <cell r="Q66">
            <v>5</v>
          </cell>
          <cell r="R66">
            <v>10</v>
          </cell>
          <cell r="S66">
            <v>15</v>
          </cell>
          <cell r="T66">
            <v>10</v>
          </cell>
          <cell r="U66">
            <v>19</v>
          </cell>
          <cell r="V66">
            <v>29</v>
          </cell>
          <cell r="W66">
            <v>14</v>
          </cell>
          <cell r="X66">
            <v>15</v>
          </cell>
          <cell r="Y66">
            <v>0</v>
          </cell>
          <cell r="Z66">
            <v>0</v>
          </cell>
          <cell r="AA66">
            <v>44</v>
          </cell>
          <cell r="AB66">
            <v>3</v>
          </cell>
          <cell r="AC66">
            <v>16</v>
          </cell>
          <cell r="AD66">
            <v>19</v>
          </cell>
          <cell r="AE66">
            <v>7</v>
          </cell>
          <cell r="AF66">
            <v>19</v>
          </cell>
          <cell r="AG66">
            <v>26</v>
          </cell>
          <cell r="AH66">
            <v>9</v>
          </cell>
          <cell r="AI66">
            <v>6</v>
          </cell>
          <cell r="AJ66">
            <v>4</v>
          </cell>
          <cell r="AK66">
            <v>7</v>
          </cell>
          <cell r="AL66">
            <v>45</v>
          </cell>
        </row>
        <row r="67">
          <cell r="B67">
            <v>7892</v>
          </cell>
          <cell r="C67" t="str">
            <v>Laurea DM270</v>
          </cell>
          <cell r="D67" t="str">
            <v>SI</v>
          </cell>
          <cell r="E67" t="str">
            <v>INFORMATICA E COMUNICAZIONE DIGITALE (D.M.270/04) - TARANTO</v>
          </cell>
          <cell r="F67">
            <v>1</v>
          </cell>
          <cell r="G67">
            <v>3</v>
          </cell>
          <cell r="H67">
            <v>4</v>
          </cell>
          <cell r="I67">
            <v>1</v>
          </cell>
          <cell r="J67">
            <v>4</v>
          </cell>
          <cell r="K67">
            <v>5</v>
          </cell>
          <cell r="L67">
            <v>5</v>
          </cell>
          <cell r="M67">
            <v>0</v>
          </cell>
          <cell r="N67">
            <v>0</v>
          </cell>
          <cell r="O67">
            <v>0</v>
          </cell>
          <cell r="P67">
            <v>9</v>
          </cell>
          <cell r="Q67">
            <v>0</v>
          </cell>
          <cell r="R67">
            <v>2</v>
          </cell>
          <cell r="S67">
            <v>2</v>
          </cell>
          <cell r="T67">
            <v>1</v>
          </cell>
          <cell r="U67">
            <v>8</v>
          </cell>
          <cell r="V67">
            <v>9</v>
          </cell>
          <cell r="W67">
            <v>7</v>
          </cell>
          <cell r="X67">
            <v>2</v>
          </cell>
          <cell r="Y67">
            <v>0</v>
          </cell>
          <cell r="Z67">
            <v>0</v>
          </cell>
          <cell r="AA67">
            <v>11</v>
          </cell>
          <cell r="AB67">
            <v>0</v>
          </cell>
          <cell r="AC67">
            <v>3</v>
          </cell>
          <cell r="AD67">
            <v>3</v>
          </cell>
          <cell r="AE67">
            <v>4</v>
          </cell>
          <cell r="AF67">
            <v>11</v>
          </cell>
          <cell r="AG67">
            <v>15</v>
          </cell>
          <cell r="AH67">
            <v>9</v>
          </cell>
          <cell r="AI67">
            <v>4</v>
          </cell>
          <cell r="AJ67">
            <v>1</v>
          </cell>
          <cell r="AK67">
            <v>1</v>
          </cell>
          <cell r="AL67">
            <v>18</v>
          </cell>
        </row>
        <row r="68">
          <cell r="B68">
            <v>7749</v>
          </cell>
          <cell r="C68" t="str">
            <v>Laurea DM270</v>
          </cell>
          <cell r="D68" t="str">
            <v>SI</v>
          </cell>
          <cell r="E68" t="str">
            <v>INFORMATICA E TECNOLOGIE PER LA PRODUZIONE DEL SOFTWARE (D.M.270/04)</v>
          </cell>
          <cell r="F68">
            <v>1</v>
          </cell>
          <cell r="G68">
            <v>9</v>
          </cell>
          <cell r="H68">
            <v>10</v>
          </cell>
          <cell r="I68">
            <v>2</v>
          </cell>
          <cell r="J68">
            <v>22</v>
          </cell>
          <cell r="K68">
            <v>24</v>
          </cell>
          <cell r="L68">
            <v>8</v>
          </cell>
          <cell r="M68">
            <v>7</v>
          </cell>
          <cell r="N68">
            <v>9</v>
          </cell>
          <cell r="O68">
            <v>0</v>
          </cell>
          <cell r="P68">
            <v>34</v>
          </cell>
          <cell r="Q68">
            <v>0</v>
          </cell>
          <cell r="R68">
            <v>6</v>
          </cell>
          <cell r="S68">
            <v>6</v>
          </cell>
          <cell r="T68">
            <v>6</v>
          </cell>
          <cell r="U68">
            <v>22</v>
          </cell>
          <cell r="V68">
            <v>28</v>
          </cell>
          <cell r="W68">
            <v>8</v>
          </cell>
          <cell r="X68">
            <v>10</v>
          </cell>
          <cell r="Y68">
            <v>5</v>
          </cell>
          <cell r="Z68">
            <v>5</v>
          </cell>
          <cell r="AA68">
            <v>34</v>
          </cell>
          <cell r="AB68">
            <v>3</v>
          </cell>
          <cell r="AC68">
            <v>18</v>
          </cell>
          <cell r="AD68">
            <v>21</v>
          </cell>
          <cell r="AE68">
            <v>3</v>
          </cell>
          <cell r="AF68">
            <v>29</v>
          </cell>
          <cell r="AG68">
            <v>32</v>
          </cell>
          <cell r="AH68">
            <v>7</v>
          </cell>
          <cell r="AI68">
            <v>5</v>
          </cell>
          <cell r="AJ68">
            <v>7</v>
          </cell>
          <cell r="AK68">
            <v>13</v>
          </cell>
          <cell r="AL68">
            <v>53</v>
          </cell>
        </row>
        <row r="69">
          <cell r="B69">
            <v>1054</v>
          </cell>
          <cell r="C69" t="str">
            <v>Laurea DM509</v>
          </cell>
          <cell r="D69" t="str">
            <v>NO</v>
          </cell>
          <cell r="E69" t="str">
            <v>INFORMATICA</v>
          </cell>
          <cell r="F69">
            <v>0</v>
          </cell>
          <cell r="G69">
            <v>0</v>
          </cell>
          <cell r="H69">
            <v>0</v>
          </cell>
          <cell r="I69">
            <v>3</v>
          </cell>
          <cell r="J69">
            <v>12</v>
          </cell>
          <cell r="K69">
            <v>15</v>
          </cell>
          <cell r="L69">
            <v>0</v>
          </cell>
          <cell r="M69">
            <v>1</v>
          </cell>
          <cell r="N69">
            <v>4</v>
          </cell>
          <cell r="O69">
            <v>10</v>
          </cell>
          <cell r="P69">
            <v>15</v>
          </cell>
          <cell r="Q69">
            <v>0</v>
          </cell>
          <cell r="R69">
            <v>0</v>
          </cell>
          <cell r="S69">
            <v>0</v>
          </cell>
          <cell r="T69">
            <v>3</v>
          </cell>
          <cell r="U69">
            <v>14</v>
          </cell>
          <cell r="V69">
            <v>17</v>
          </cell>
          <cell r="W69">
            <v>0</v>
          </cell>
          <cell r="X69">
            <v>1</v>
          </cell>
          <cell r="Y69">
            <v>0</v>
          </cell>
          <cell r="Z69">
            <v>16</v>
          </cell>
          <cell r="AA69">
            <v>17</v>
          </cell>
          <cell r="AB69">
            <v>0</v>
          </cell>
          <cell r="AC69">
            <v>0</v>
          </cell>
          <cell r="AD69">
            <v>0</v>
          </cell>
          <cell r="AE69">
            <v>3</v>
          </cell>
          <cell r="AF69">
            <v>12</v>
          </cell>
          <cell r="AG69">
            <v>15</v>
          </cell>
          <cell r="AH69">
            <v>0</v>
          </cell>
          <cell r="AI69">
            <v>0</v>
          </cell>
          <cell r="AJ69">
            <v>0</v>
          </cell>
          <cell r="AK69">
            <v>15</v>
          </cell>
          <cell r="AL69">
            <v>15</v>
          </cell>
        </row>
        <row r="70">
          <cell r="B70">
            <v>1082</v>
          </cell>
          <cell r="C70" t="str">
            <v>Laurea DM509</v>
          </cell>
          <cell r="D70" t="str">
            <v>NO</v>
          </cell>
          <cell r="E70" t="str">
            <v>INFORMATICA (BRINDISI)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2</v>
          </cell>
          <cell r="K70">
            <v>3</v>
          </cell>
          <cell r="L70">
            <v>0</v>
          </cell>
          <cell r="M70">
            <v>0</v>
          </cell>
          <cell r="N70">
            <v>2</v>
          </cell>
          <cell r="O70">
            <v>1</v>
          </cell>
          <cell r="P70">
            <v>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</v>
          </cell>
          <cell r="V70">
            <v>1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1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>
            <v>1055</v>
          </cell>
          <cell r="C71" t="str">
            <v>Laurea DM509</v>
          </cell>
          <cell r="D71" t="str">
            <v>NO</v>
          </cell>
          <cell r="E71" t="str">
            <v>INFORMATICA E COMUNICAZIONE DIGITALE</v>
          </cell>
          <cell r="F71">
            <v>0</v>
          </cell>
          <cell r="G71">
            <v>0</v>
          </cell>
          <cell r="H71">
            <v>0</v>
          </cell>
          <cell r="I71">
            <v>2</v>
          </cell>
          <cell r="J71">
            <v>15</v>
          </cell>
          <cell r="K71">
            <v>17</v>
          </cell>
          <cell r="L71">
            <v>4</v>
          </cell>
          <cell r="M71">
            <v>7</v>
          </cell>
          <cell r="N71">
            <v>4</v>
          </cell>
          <cell r="O71">
            <v>2</v>
          </cell>
          <cell r="P71">
            <v>17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9</v>
          </cell>
          <cell r="V71">
            <v>10</v>
          </cell>
          <cell r="W71">
            <v>0</v>
          </cell>
          <cell r="X71">
            <v>1</v>
          </cell>
          <cell r="Y71">
            <v>3</v>
          </cell>
          <cell r="Z71">
            <v>6</v>
          </cell>
          <cell r="AA71">
            <v>10</v>
          </cell>
          <cell r="AB71">
            <v>0</v>
          </cell>
          <cell r="AC71">
            <v>0</v>
          </cell>
          <cell r="AD71">
            <v>0</v>
          </cell>
          <cell r="AE71">
            <v>1</v>
          </cell>
          <cell r="AF71">
            <v>7</v>
          </cell>
          <cell r="AG71">
            <v>8</v>
          </cell>
          <cell r="AH71">
            <v>0</v>
          </cell>
          <cell r="AI71">
            <v>0</v>
          </cell>
          <cell r="AJ71">
            <v>1</v>
          </cell>
          <cell r="AK71">
            <v>7</v>
          </cell>
          <cell r="AL71">
            <v>8</v>
          </cell>
        </row>
        <row r="72">
          <cell r="B72">
            <v>1104</v>
          </cell>
          <cell r="C72" t="str">
            <v>Laurea DM509</v>
          </cell>
          <cell r="D72" t="str">
            <v>NO</v>
          </cell>
          <cell r="E72" t="str">
            <v>INFORMATICA E COMUNICAZIONE DIGITALE (TARANTO)</v>
          </cell>
          <cell r="F72">
            <v>0</v>
          </cell>
          <cell r="G72">
            <v>0</v>
          </cell>
          <cell r="H72">
            <v>0</v>
          </cell>
          <cell r="I72">
            <v>1</v>
          </cell>
          <cell r="J72">
            <v>7</v>
          </cell>
          <cell r="K72">
            <v>8</v>
          </cell>
          <cell r="L72">
            <v>0</v>
          </cell>
          <cell r="M72">
            <v>5</v>
          </cell>
          <cell r="N72">
            <v>2</v>
          </cell>
          <cell r="O72">
            <v>1</v>
          </cell>
          <cell r="P72">
            <v>8</v>
          </cell>
          <cell r="Q72">
            <v>0</v>
          </cell>
          <cell r="R72">
            <v>0</v>
          </cell>
          <cell r="S72">
            <v>0</v>
          </cell>
          <cell r="T72">
            <v>1</v>
          </cell>
          <cell r="U72">
            <v>3</v>
          </cell>
          <cell r="V72">
            <v>4</v>
          </cell>
          <cell r="W72">
            <v>0</v>
          </cell>
          <cell r="X72">
            <v>1</v>
          </cell>
          <cell r="Y72">
            <v>2</v>
          </cell>
          <cell r="Z72">
            <v>1</v>
          </cell>
          <cell r="AA72">
            <v>4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</v>
          </cell>
          <cell r="AG72">
            <v>2</v>
          </cell>
          <cell r="AH72">
            <v>0</v>
          </cell>
          <cell r="AI72">
            <v>0</v>
          </cell>
          <cell r="AJ72">
            <v>2</v>
          </cell>
          <cell r="AK72">
            <v>0</v>
          </cell>
          <cell r="AL72">
            <v>2</v>
          </cell>
        </row>
        <row r="73">
          <cell r="B73">
            <v>1102</v>
          </cell>
          <cell r="C73" t="str">
            <v>Laurea DM509</v>
          </cell>
          <cell r="D73" t="str">
            <v>NO</v>
          </cell>
          <cell r="E73" t="str">
            <v>INFORMATICA E TECNOLOGIE PER LA PRODUZIONE DEL SOFTWARE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7</v>
          </cell>
          <cell r="K73">
            <v>7</v>
          </cell>
          <cell r="L73">
            <v>0</v>
          </cell>
          <cell r="M73">
            <v>0</v>
          </cell>
          <cell r="N73">
            <v>3</v>
          </cell>
          <cell r="O73">
            <v>4</v>
          </cell>
          <cell r="P73">
            <v>7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  <cell r="V73">
            <v>1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</v>
          </cell>
          <cell r="AG73">
            <v>2</v>
          </cell>
          <cell r="AH73">
            <v>0</v>
          </cell>
          <cell r="AI73">
            <v>0</v>
          </cell>
          <cell r="AJ73">
            <v>0</v>
          </cell>
          <cell r="AK73">
            <v>2</v>
          </cell>
          <cell r="AL73">
            <v>2</v>
          </cell>
        </row>
        <row r="74">
          <cell r="B74">
            <v>8744</v>
          </cell>
          <cell r="C74" t="str">
            <v>Laurea magistrale DM270</v>
          </cell>
          <cell r="D74" t="str">
            <v>SI</v>
          </cell>
          <cell r="E74" t="str">
            <v>INFORMATICA (D.M.270/04)</v>
          </cell>
          <cell r="F74">
            <v>4</v>
          </cell>
          <cell r="G74">
            <v>18</v>
          </cell>
          <cell r="H74">
            <v>22</v>
          </cell>
          <cell r="I74">
            <v>11</v>
          </cell>
          <cell r="J74">
            <v>20</v>
          </cell>
          <cell r="K74">
            <v>31</v>
          </cell>
          <cell r="L74">
            <v>21</v>
          </cell>
          <cell r="M74">
            <v>8</v>
          </cell>
          <cell r="N74">
            <v>2</v>
          </cell>
          <cell r="O74">
            <v>0</v>
          </cell>
          <cell r="P74">
            <v>53</v>
          </cell>
          <cell r="Q74">
            <v>1</v>
          </cell>
          <cell r="R74">
            <v>18</v>
          </cell>
          <cell r="S74">
            <v>19</v>
          </cell>
          <cell r="T74">
            <v>3</v>
          </cell>
          <cell r="U74">
            <v>15</v>
          </cell>
          <cell r="V74">
            <v>18</v>
          </cell>
          <cell r="W74">
            <v>11</v>
          </cell>
          <cell r="X74">
            <v>6</v>
          </cell>
          <cell r="Y74">
            <v>0</v>
          </cell>
          <cell r="Z74">
            <v>1</v>
          </cell>
          <cell r="AA74">
            <v>37</v>
          </cell>
          <cell r="AB74">
            <v>3</v>
          </cell>
          <cell r="AC74">
            <v>8</v>
          </cell>
          <cell r="AD74">
            <v>11</v>
          </cell>
          <cell r="AE74">
            <v>2</v>
          </cell>
          <cell r="AF74">
            <v>16</v>
          </cell>
          <cell r="AG74">
            <v>18</v>
          </cell>
          <cell r="AH74">
            <v>8</v>
          </cell>
          <cell r="AI74">
            <v>7</v>
          </cell>
          <cell r="AJ74">
            <v>2</v>
          </cell>
          <cell r="AK74">
            <v>1</v>
          </cell>
          <cell r="AL74">
            <v>29</v>
          </cell>
        </row>
        <row r="75">
          <cell r="B75">
            <v>1101</v>
          </cell>
          <cell r="C75" t="str">
            <v>Laurea specialistica DM509</v>
          </cell>
          <cell r="D75" t="str">
            <v>NO</v>
          </cell>
          <cell r="E75" t="str">
            <v>INFORMATICA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4</v>
          </cell>
          <cell r="K75">
            <v>4</v>
          </cell>
          <cell r="L75">
            <v>0</v>
          </cell>
          <cell r="M75">
            <v>0</v>
          </cell>
          <cell r="N75">
            <v>2</v>
          </cell>
          <cell r="O75">
            <v>2</v>
          </cell>
          <cell r="P75">
            <v>4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4</v>
          </cell>
          <cell r="V75">
            <v>5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5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B76">
            <v>7112</v>
          </cell>
          <cell r="C76" t="str">
            <v>Laurea DM270</v>
          </cell>
          <cell r="D76" t="str">
            <v>NO</v>
          </cell>
          <cell r="E76" t="str">
            <v>ECONOMIA E AMMINISTRAZIONE DELLE AZIENDE (D.M.270/04 - INTERCLASSE)</v>
          </cell>
          <cell r="F76">
            <v>1</v>
          </cell>
          <cell r="G76">
            <v>6</v>
          </cell>
          <cell r="H76">
            <v>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7</v>
          </cell>
          <cell r="Q76">
            <v>1</v>
          </cell>
          <cell r="R76">
            <v>1</v>
          </cell>
          <cell r="S76">
            <v>2</v>
          </cell>
          <cell r="T76">
            <v>8</v>
          </cell>
          <cell r="U76">
            <v>2</v>
          </cell>
          <cell r="V76">
            <v>10</v>
          </cell>
          <cell r="W76">
            <v>10</v>
          </cell>
          <cell r="X76">
            <v>0</v>
          </cell>
          <cell r="Y76">
            <v>0</v>
          </cell>
          <cell r="Z76">
            <v>0</v>
          </cell>
          <cell r="AA76">
            <v>12</v>
          </cell>
          <cell r="AB76">
            <v>0</v>
          </cell>
          <cell r="AC76">
            <v>0</v>
          </cell>
          <cell r="AD76">
            <v>0</v>
          </cell>
          <cell r="AE76">
            <v>4</v>
          </cell>
          <cell r="AF76">
            <v>2</v>
          </cell>
          <cell r="AG76">
            <v>6</v>
          </cell>
          <cell r="AH76">
            <v>3</v>
          </cell>
          <cell r="AI76">
            <v>3</v>
          </cell>
          <cell r="AJ76">
            <v>0</v>
          </cell>
          <cell r="AK76">
            <v>0</v>
          </cell>
          <cell r="AL76">
            <v>6</v>
          </cell>
        </row>
        <row r="77">
          <cell r="B77">
            <v>7113</v>
          </cell>
          <cell r="C77" t="str">
            <v>Laurea DM270</v>
          </cell>
          <cell r="D77" t="str">
            <v>SI</v>
          </cell>
          <cell r="E77" t="str">
            <v>ECONOMIA E AMMINISTRAZIONE DELLE AZIENDE (D.M.270/04)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3</v>
          </cell>
          <cell r="R77">
            <v>3</v>
          </cell>
          <cell r="S77">
            <v>6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6</v>
          </cell>
          <cell r="AB77">
            <v>24</v>
          </cell>
          <cell r="AC77">
            <v>8</v>
          </cell>
          <cell r="AD77">
            <v>32</v>
          </cell>
          <cell r="AE77">
            <v>21</v>
          </cell>
          <cell r="AF77">
            <v>9</v>
          </cell>
          <cell r="AG77">
            <v>30</v>
          </cell>
          <cell r="AH77">
            <v>22</v>
          </cell>
          <cell r="AI77">
            <v>6</v>
          </cell>
          <cell r="AJ77">
            <v>1</v>
          </cell>
          <cell r="AK77">
            <v>1</v>
          </cell>
          <cell r="AL77">
            <v>62</v>
          </cell>
        </row>
        <row r="78">
          <cell r="B78">
            <v>7282</v>
          </cell>
          <cell r="C78" t="str">
            <v>Laurea DM270</v>
          </cell>
          <cell r="D78" t="str">
            <v>NO</v>
          </cell>
          <cell r="E78" t="str">
            <v>OPERATORE DEI SERVIZI GIURIDICI (D.M.270/04) - TARANTO </v>
          </cell>
          <cell r="F78">
            <v>3</v>
          </cell>
          <cell r="G78">
            <v>1</v>
          </cell>
          <cell r="H78">
            <v>4</v>
          </cell>
          <cell r="I78">
            <v>2</v>
          </cell>
          <cell r="J78">
            <v>1</v>
          </cell>
          <cell r="K78">
            <v>3</v>
          </cell>
          <cell r="L78">
            <v>3</v>
          </cell>
          <cell r="M78">
            <v>0</v>
          </cell>
          <cell r="N78">
            <v>0</v>
          </cell>
          <cell r="O78">
            <v>0</v>
          </cell>
          <cell r="P78">
            <v>7</v>
          </cell>
          <cell r="Q78">
            <v>1</v>
          </cell>
          <cell r="R78">
            <v>0</v>
          </cell>
          <cell r="S78">
            <v>1</v>
          </cell>
          <cell r="T78">
            <v>3</v>
          </cell>
          <cell r="U78">
            <v>3</v>
          </cell>
          <cell r="V78">
            <v>6</v>
          </cell>
          <cell r="W78">
            <v>3</v>
          </cell>
          <cell r="X78">
            <v>3</v>
          </cell>
          <cell r="Y78">
            <v>0</v>
          </cell>
          <cell r="Z78">
            <v>0</v>
          </cell>
          <cell r="AA78">
            <v>7</v>
          </cell>
          <cell r="AB78">
            <v>0</v>
          </cell>
          <cell r="AC78">
            <v>2</v>
          </cell>
          <cell r="AD78">
            <v>2</v>
          </cell>
          <cell r="AE78">
            <v>6</v>
          </cell>
          <cell r="AF78">
            <v>2</v>
          </cell>
          <cell r="AG78">
            <v>8</v>
          </cell>
          <cell r="AH78">
            <v>3</v>
          </cell>
          <cell r="AI78">
            <v>4</v>
          </cell>
          <cell r="AJ78">
            <v>0</v>
          </cell>
          <cell r="AK78">
            <v>1</v>
          </cell>
          <cell r="AL78">
            <v>10</v>
          </cell>
        </row>
        <row r="79">
          <cell r="B79">
            <v>7894</v>
          </cell>
          <cell r="C79" t="str">
            <v>Laurea DM270</v>
          </cell>
          <cell r="D79" t="str">
            <v>SI</v>
          </cell>
          <cell r="E79" t="str">
            <v>SCIENZE E GESTIONE DELLE ATTIVITA' MARITTIME (D.M.270/04)</v>
          </cell>
          <cell r="F79">
            <v>6</v>
          </cell>
          <cell r="G79">
            <v>74</v>
          </cell>
          <cell r="H79">
            <v>80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80</v>
          </cell>
          <cell r="Q79">
            <v>3</v>
          </cell>
          <cell r="R79">
            <v>2</v>
          </cell>
          <cell r="S79">
            <v>5</v>
          </cell>
          <cell r="T79">
            <v>0</v>
          </cell>
          <cell r="U79">
            <v>2</v>
          </cell>
          <cell r="V79">
            <v>2</v>
          </cell>
          <cell r="W79">
            <v>2</v>
          </cell>
          <cell r="X79">
            <v>0</v>
          </cell>
          <cell r="Y79">
            <v>0</v>
          </cell>
          <cell r="Z79">
            <v>0</v>
          </cell>
          <cell r="AA79">
            <v>7</v>
          </cell>
          <cell r="AB79">
            <v>6</v>
          </cell>
          <cell r="AC79">
            <v>72</v>
          </cell>
          <cell r="AD79">
            <v>78</v>
          </cell>
          <cell r="AE79">
            <v>0</v>
          </cell>
          <cell r="AF79">
            <v>1</v>
          </cell>
          <cell r="AG79">
            <v>1</v>
          </cell>
          <cell r="AH79">
            <v>1</v>
          </cell>
          <cell r="AI79">
            <v>0</v>
          </cell>
          <cell r="AJ79">
            <v>0</v>
          </cell>
          <cell r="AK79">
            <v>0</v>
          </cell>
          <cell r="AL79">
            <v>79</v>
          </cell>
        </row>
        <row r="80">
          <cell r="B80">
            <v>1011</v>
          </cell>
          <cell r="C80" t="str">
            <v>Laurea DM509</v>
          </cell>
          <cell r="D80" t="str">
            <v>NO</v>
          </cell>
          <cell r="E80" t="str">
            <v>ECONOMIA AZIENDALE (TARANTO)</v>
          </cell>
          <cell r="F80">
            <v>1</v>
          </cell>
          <cell r="G80">
            <v>1</v>
          </cell>
          <cell r="H80">
            <v>2</v>
          </cell>
          <cell r="I80">
            <v>17</v>
          </cell>
          <cell r="J80">
            <v>13</v>
          </cell>
          <cell r="K80">
            <v>30</v>
          </cell>
          <cell r="L80">
            <v>12</v>
          </cell>
          <cell r="M80">
            <v>2</v>
          </cell>
          <cell r="N80">
            <v>8</v>
          </cell>
          <cell r="O80">
            <v>8</v>
          </cell>
          <cell r="P80">
            <v>32</v>
          </cell>
          <cell r="Q80">
            <v>0</v>
          </cell>
          <cell r="R80">
            <v>0</v>
          </cell>
          <cell r="S80">
            <v>0</v>
          </cell>
          <cell r="T80">
            <v>23</v>
          </cell>
          <cell r="U80">
            <v>10</v>
          </cell>
          <cell r="V80">
            <v>33</v>
          </cell>
          <cell r="W80">
            <v>9</v>
          </cell>
          <cell r="X80">
            <v>12</v>
          </cell>
          <cell r="Y80">
            <v>3</v>
          </cell>
          <cell r="Z80">
            <v>9</v>
          </cell>
          <cell r="AA80">
            <v>33</v>
          </cell>
          <cell r="AB80">
            <v>0</v>
          </cell>
          <cell r="AC80">
            <v>0</v>
          </cell>
          <cell r="AD80">
            <v>0</v>
          </cell>
          <cell r="AE80">
            <v>5</v>
          </cell>
          <cell r="AF80">
            <v>8</v>
          </cell>
          <cell r="AG80">
            <v>13</v>
          </cell>
          <cell r="AH80">
            <v>0</v>
          </cell>
          <cell r="AI80">
            <v>2</v>
          </cell>
          <cell r="AJ80">
            <v>3</v>
          </cell>
          <cell r="AK80">
            <v>8</v>
          </cell>
          <cell r="AL80">
            <v>13</v>
          </cell>
        </row>
        <row r="81">
          <cell r="B81">
            <v>1013</v>
          </cell>
          <cell r="C81" t="str">
            <v>Laurea DM509</v>
          </cell>
          <cell r="D81" t="str">
            <v>NO</v>
          </cell>
          <cell r="E81" t="str">
            <v>ECONOMIA E COMMERCIO (TARANTO)</v>
          </cell>
          <cell r="F81">
            <v>0</v>
          </cell>
          <cell r="G81">
            <v>1</v>
          </cell>
          <cell r="H81">
            <v>1</v>
          </cell>
          <cell r="I81">
            <v>20</v>
          </cell>
          <cell r="J81">
            <v>13</v>
          </cell>
          <cell r="K81">
            <v>33</v>
          </cell>
          <cell r="L81">
            <v>9</v>
          </cell>
          <cell r="M81">
            <v>9</v>
          </cell>
          <cell r="N81">
            <v>8</v>
          </cell>
          <cell r="O81">
            <v>7</v>
          </cell>
          <cell r="P81">
            <v>34</v>
          </cell>
          <cell r="Q81">
            <v>0</v>
          </cell>
          <cell r="R81">
            <v>0</v>
          </cell>
          <cell r="S81">
            <v>0</v>
          </cell>
          <cell r="T81">
            <v>20</v>
          </cell>
          <cell r="U81">
            <v>20</v>
          </cell>
          <cell r="V81">
            <v>40</v>
          </cell>
          <cell r="W81">
            <v>6</v>
          </cell>
          <cell r="X81">
            <v>14</v>
          </cell>
          <cell r="Y81">
            <v>6</v>
          </cell>
          <cell r="Z81">
            <v>14</v>
          </cell>
          <cell r="AA81">
            <v>40</v>
          </cell>
          <cell r="AB81">
            <v>0</v>
          </cell>
          <cell r="AC81">
            <v>1</v>
          </cell>
          <cell r="AD81">
            <v>1</v>
          </cell>
          <cell r="AE81">
            <v>9</v>
          </cell>
          <cell r="AF81">
            <v>6</v>
          </cell>
          <cell r="AG81">
            <v>15</v>
          </cell>
          <cell r="AH81">
            <v>0</v>
          </cell>
          <cell r="AI81">
            <v>2</v>
          </cell>
          <cell r="AJ81">
            <v>4</v>
          </cell>
          <cell r="AK81">
            <v>9</v>
          </cell>
          <cell r="AL81">
            <v>16</v>
          </cell>
        </row>
        <row r="82">
          <cell r="B82">
            <v>1020</v>
          </cell>
          <cell r="C82" t="str">
            <v>Laurea DM509</v>
          </cell>
          <cell r="D82" t="str">
            <v>NO</v>
          </cell>
          <cell r="E82" t="str">
            <v>SCIENZE GIURIDICHE (TARANTO)</v>
          </cell>
          <cell r="F82">
            <v>0</v>
          </cell>
          <cell r="G82">
            <v>0</v>
          </cell>
          <cell r="H82">
            <v>0</v>
          </cell>
          <cell r="I82">
            <v>3</v>
          </cell>
          <cell r="J82">
            <v>8</v>
          </cell>
          <cell r="K82">
            <v>11</v>
          </cell>
          <cell r="L82">
            <v>2</v>
          </cell>
          <cell r="M82">
            <v>3</v>
          </cell>
          <cell r="N82">
            <v>1</v>
          </cell>
          <cell r="O82">
            <v>5</v>
          </cell>
          <cell r="P82">
            <v>11</v>
          </cell>
          <cell r="Q82">
            <v>0</v>
          </cell>
          <cell r="R82">
            <v>0</v>
          </cell>
          <cell r="S82">
            <v>0</v>
          </cell>
          <cell r="T82">
            <v>7</v>
          </cell>
          <cell r="U82">
            <v>6</v>
          </cell>
          <cell r="V82">
            <v>13</v>
          </cell>
          <cell r="W82">
            <v>0</v>
          </cell>
          <cell r="X82">
            <v>1</v>
          </cell>
          <cell r="Y82">
            <v>3</v>
          </cell>
          <cell r="Z82">
            <v>9</v>
          </cell>
          <cell r="AA82">
            <v>13</v>
          </cell>
          <cell r="AB82">
            <v>0</v>
          </cell>
          <cell r="AC82">
            <v>0</v>
          </cell>
          <cell r="AD82">
            <v>0</v>
          </cell>
          <cell r="AE82">
            <v>2</v>
          </cell>
          <cell r="AF82">
            <v>2</v>
          </cell>
          <cell r="AG82">
            <v>4</v>
          </cell>
          <cell r="AH82">
            <v>0</v>
          </cell>
          <cell r="AI82">
            <v>0</v>
          </cell>
          <cell r="AJ82">
            <v>0</v>
          </cell>
          <cell r="AK82">
            <v>4</v>
          </cell>
          <cell r="AL82">
            <v>4</v>
          </cell>
        </row>
        <row r="83">
          <cell r="B83">
            <v>6003</v>
          </cell>
          <cell r="C83" t="str">
            <v>Laurea magistrale ciclo unico 5 anni DM270</v>
          </cell>
          <cell r="D83" t="str">
            <v>SI</v>
          </cell>
          <cell r="E83" t="str">
            <v>GIURISPRUDENZA (TARANTO)</v>
          </cell>
          <cell r="F83">
            <v>29</v>
          </cell>
          <cell r="G83">
            <v>19</v>
          </cell>
          <cell r="H83">
            <v>48</v>
          </cell>
          <cell r="I83">
            <v>43</v>
          </cell>
          <cell r="J83">
            <v>33</v>
          </cell>
          <cell r="K83">
            <v>76</v>
          </cell>
          <cell r="L83">
            <v>31</v>
          </cell>
          <cell r="M83">
            <v>20</v>
          </cell>
          <cell r="N83">
            <v>16</v>
          </cell>
          <cell r="O83">
            <v>9</v>
          </cell>
          <cell r="P83">
            <v>124</v>
          </cell>
          <cell r="Q83">
            <v>20</v>
          </cell>
          <cell r="R83">
            <v>12</v>
          </cell>
          <cell r="S83">
            <v>32</v>
          </cell>
          <cell r="T83">
            <v>37</v>
          </cell>
          <cell r="U83">
            <v>33</v>
          </cell>
          <cell r="V83">
            <v>70</v>
          </cell>
          <cell r="W83">
            <v>27</v>
          </cell>
          <cell r="X83">
            <v>15</v>
          </cell>
          <cell r="Y83">
            <v>14</v>
          </cell>
          <cell r="Z83">
            <v>14</v>
          </cell>
          <cell r="AA83">
            <v>102</v>
          </cell>
          <cell r="AB83">
            <v>38</v>
          </cell>
          <cell r="AC83">
            <v>12</v>
          </cell>
          <cell r="AD83">
            <v>50</v>
          </cell>
          <cell r="AE83">
            <v>59</v>
          </cell>
          <cell r="AF83">
            <v>35</v>
          </cell>
          <cell r="AG83">
            <v>94</v>
          </cell>
          <cell r="AH83">
            <v>38</v>
          </cell>
          <cell r="AI83">
            <v>14</v>
          </cell>
          <cell r="AJ83">
            <v>14</v>
          </cell>
          <cell r="AK83">
            <v>28</v>
          </cell>
          <cell r="AL83">
            <v>144</v>
          </cell>
        </row>
        <row r="84">
          <cell r="B84">
            <v>8122</v>
          </cell>
          <cell r="C84" t="str">
            <v>Laurea magistrale DM270</v>
          </cell>
          <cell r="D84" t="str">
            <v>SI</v>
          </cell>
          <cell r="E84" t="str">
            <v>STRATEGIE D'IMPRESE E MANAGEMENT (D.M.270/04)</v>
          </cell>
          <cell r="F84">
            <v>16</v>
          </cell>
          <cell r="G84">
            <v>12</v>
          </cell>
          <cell r="H84">
            <v>28</v>
          </cell>
          <cell r="I84">
            <v>3</v>
          </cell>
          <cell r="J84">
            <v>2</v>
          </cell>
          <cell r="K84">
            <v>5</v>
          </cell>
          <cell r="L84">
            <v>5</v>
          </cell>
          <cell r="M84">
            <v>0</v>
          </cell>
          <cell r="N84">
            <v>0</v>
          </cell>
          <cell r="O84">
            <v>0</v>
          </cell>
          <cell r="P84">
            <v>33</v>
          </cell>
          <cell r="Q84">
            <v>21</v>
          </cell>
          <cell r="R84">
            <v>10</v>
          </cell>
          <cell r="S84">
            <v>31</v>
          </cell>
          <cell r="T84">
            <v>4</v>
          </cell>
          <cell r="U84">
            <v>3</v>
          </cell>
          <cell r="V84">
            <v>7</v>
          </cell>
          <cell r="W84">
            <v>6</v>
          </cell>
          <cell r="X84">
            <v>1</v>
          </cell>
          <cell r="Y84">
            <v>0</v>
          </cell>
          <cell r="Z84">
            <v>0</v>
          </cell>
          <cell r="AA84">
            <v>38</v>
          </cell>
          <cell r="AB84">
            <v>14</v>
          </cell>
          <cell r="AC84">
            <v>12</v>
          </cell>
          <cell r="AD84">
            <v>26</v>
          </cell>
          <cell r="AE84">
            <v>12</v>
          </cell>
          <cell r="AF84">
            <v>2</v>
          </cell>
          <cell r="AG84">
            <v>14</v>
          </cell>
          <cell r="AH84">
            <v>11</v>
          </cell>
          <cell r="AI84">
            <v>3</v>
          </cell>
          <cell r="AJ84">
            <v>0</v>
          </cell>
          <cell r="AK84">
            <v>0</v>
          </cell>
          <cell r="AL84">
            <v>40</v>
          </cell>
        </row>
        <row r="85">
          <cell r="B85">
            <v>5012</v>
          </cell>
          <cell r="C85" t="str">
            <v>Laurea specialistica DM509</v>
          </cell>
          <cell r="D85" t="str">
            <v>NO</v>
          </cell>
          <cell r="E85" t="str">
            <v>CONSULENZA PROFESSIONALE PER LE AZIENDE (TARANTO)</v>
          </cell>
          <cell r="F85">
            <v>0</v>
          </cell>
          <cell r="G85">
            <v>0</v>
          </cell>
          <cell r="H85">
            <v>0</v>
          </cell>
          <cell r="I85">
            <v>7</v>
          </cell>
          <cell r="J85">
            <v>5</v>
          </cell>
          <cell r="K85">
            <v>12</v>
          </cell>
          <cell r="L85">
            <v>5</v>
          </cell>
          <cell r="M85">
            <v>5</v>
          </cell>
          <cell r="N85">
            <v>1</v>
          </cell>
          <cell r="O85">
            <v>1</v>
          </cell>
          <cell r="P85">
            <v>12</v>
          </cell>
          <cell r="Q85">
            <v>0</v>
          </cell>
          <cell r="R85">
            <v>0</v>
          </cell>
          <cell r="S85">
            <v>0</v>
          </cell>
          <cell r="T85">
            <v>4</v>
          </cell>
          <cell r="U85">
            <v>4</v>
          </cell>
          <cell r="V85">
            <v>8</v>
          </cell>
          <cell r="W85">
            <v>1</v>
          </cell>
          <cell r="X85">
            <v>4</v>
          </cell>
          <cell r="Y85">
            <v>1</v>
          </cell>
          <cell r="Z85">
            <v>2</v>
          </cell>
          <cell r="AA85">
            <v>8</v>
          </cell>
          <cell r="AB85">
            <v>0</v>
          </cell>
          <cell r="AC85">
            <v>0</v>
          </cell>
          <cell r="AD85">
            <v>0</v>
          </cell>
          <cell r="AE85">
            <v>1</v>
          </cell>
          <cell r="AF85">
            <v>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2</v>
          </cell>
          <cell r="AL85">
            <v>2</v>
          </cell>
        </row>
        <row r="86">
          <cell r="B86">
            <v>7413</v>
          </cell>
          <cell r="C86" t="str">
            <v>Laurea DM270</v>
          </cell>
          <cell r="D86" t="str">
            <v>SI</v>
          </cell>
          <cell r="E86" t="str">
            <v>COMUNICAZIONE LINGUISTICA E INTERCULTURALE (D.M.270/04)</v>
          </cell>
          <cell r="F86">
            <v>44</v>
          </cell>
          <cell r="G86">
            <v>8</v>
          </cell>
          <cell r="H86">
            <v>52</v>
          </cell>
          <cell r="I86">
            <v>21</v>
          </cell>
          <cell r="J86">
            <v>4</v>
          </cell>
          <cell r="K86">
            <v>25</v>
          </cell>
          <cell r="L86">
            <v>25</v>
          </cell>
          <cell r="M86">
            <v>0</v>
          </cell>
          <cell r="N86">
            <v>0</v>
          </cell>
          <cell r="O86">
            <v>0</v>
          </cell>
          <cell r="P86">
            <v>77</v>
          </cell>
          <cell r="Q86">
            <v>47</v>
          </cell>
          <cell r="R86">
            <v>10</v>
          </cell>
          <cell r="S86">
            <v>57</v>
          </cell>
          <cell r="T86">
            <v>54</v>
          </cell>
          <cell r="U86">
            <v>13</v>
          </cell>
          <cell r="V86">
            <v>67</v>
          </cell>
          <cell r="W86">
            <v>56</v>
          </cell>
          <cell r="X86">
            <v>11</v>
          </cell>
          <cell r="Y86">
            <v>0</v>
          </cell>
          <cell r="Z86">
            <v>0</v>
          </cell>
          <cell r="AA86">
            <v>124</v>
          </cell>
          <cell r="AB86">
            <v>51</v>
          </cell>
          <cell r="AC86">
            <v>8</v>
          </cell>
          <cell r="AD86">
            <v>59</v>
          </cell>
          <cell r="AE86">
            <v>84</v>
          </cell>
          <cell r="AF86">
            <v>13</v>
          </cell>
          <cell r="AG86">
            <v>97</v>
          </cell>
          <cell r="AH86">
            <v>66</v>
          </cell>
          <cell r="AI86">
            <v>23</v>
          </cell>
          <cell r="AJ86">
            <v>6</v>
          </cell>
          <cell r="AK86">
            <v>2</v>
          </cell>
          <cell r="AL86">
            <v>156</v>
          </cell>
        </row>
        <row r="87">
          <cell r="B87">
            <v>7412</v>
          </cell>
          <cell r="C87" t="str">
            <v>Laurea DM270</v>
          </cell>
          <cell r="D87" t="str">
            <v>SI</v>
          </cell>
          <cell r="E87" t="str">
            <v>CULTURE DELLE LINGUE MODERNE E DEL TURISMO (D.M.270/04)</v>
          </cell>
          <cell r="F87">
            <v>26</v>
          </cell>
          <cell r="G87">
            <v>5</v>
          </cell>
          <cell r="H87">
            <v>31</v>
          </cell>
          <cell r="I87">
            <v>27</v>
          </cell>
          <cell r="J87">
            <v>8</v>
          </cell>
          <cell r="K87">
            <v>35</v>
          </cell>
          <cell r="L87">
            <v>35</v>
          </cell>
          <cell r="M87">
            <v>0</v>
          </cell>
          <cell r="N87">
            <v>0</v>
          </cell>
          <cell r="O87">
            <v>0</v>
          </cell>
          <cell r="P87">
            <v>66</v>
          </cell>
          <cell r="Q87">
            <v>50</v>
          </cell>
          <cell r="R87">
            <v>8</v>
          </cell>
          <cell r="S87">
            <v>58</v>
          </cell>
          <cell r="T87">
            <v>87</v>
          </cell>
          <cell r="U87">
            <v>12</v>
          </cell>
          <cell r="V87">
            <v>99</v>
          </cell>
          <cell r="W87">
            <v>75</v>
          </cell>
          <cell r="X87">
            <v>24</v>
          </cell>
          <cell r="Y87">
            <v>0</v>
          </cell>
          <cell r="Z87">
            <v>0</v>
          </cell>
          <cell r="AA87">
            <v>157</v>
          </cell>
          <cell r="AB87">
            <v>40</v>
          </cell>
          <cell r="AC87">
            <v>11</v>
          </cell>
          <cell r="AD87">
            <v>51</v>
          </cell>
          <cell r="AE87">
            <v>89</v>
          </cell>
          <cell r="AF87">
            <v>20</v>
          </cell>
          <cell r="AG87">
            <v>109</v>
          </cell>
          <cell r="AH87">
            <v>61</v>
          </cell>
          <cell r="AI87">
            <v>33</v>
          </cell>
          <cell r="AJ87">
            <v>13</v>
          </cell>
          <cell r="AK87">
            <v>2</v>
          </cell>
          <cell r="AL87">
            <v>160</v>
          </cell>
        </row>
        <row r="88">
          <cell r="B88">
            <v>7314</v>
          </cell>
          <cell r="C88" t="str">
            <v>Laurea DM270</v>
          </cell>
          <cell r="D88" t="str">
            <v>SI</v>
          </cell>
          <cell r="E88" t="str">
            <v>LETTERE (D.M.270/04)</v>
          </cell>
          <cell r="F88">
            <v>54</v>
          </cell>
          <cell r="G88">
            <v>11</v>
          </cell>
          <cell r="H88">
            <v>65</v>
          </cell>
          <cell r="I88">
            <v>105</v>
          </cell>
          <cell r="J88">
            <v>34</v>
          </cell>
          <cell r="K88">
            <v>139</v>
          </cell>
          <cell r="L88">
            <v>82</v>
          </cell>
          <cell r="M88">
            <v>41</v>
          </cell>
          <cell r="N88">
            <v>15</v>
          </cell>
          <cell r="O88">
            <v>1</v>
          </cell>
          <cell r="P88">
            <v>204</v>
          </cell>
          <cell r="Q88">
            <v>57</v>
          </cell>
          <cell r="R88">
            <v>16</v>
          </cell>
          <cell r="S88">
            <v>73</v>
          </cell>
          <cell r="T88">
            <v>110</v>
          </cell>
          <cell r="U88">
            <v>38</v>
          </cell>
          <cell r="V88">
            <v>148</v>
          </cell>
          <cell r="W88">
            <v>77</v>
          </cell>
          <cell r="X88">
            <v>43</v>
          </cell>
          <cell r="Y88">
            <v>21</v>
          </cell>
          <cell r="Z88">
            <v>7</v>
          </cell>
          <cell r="AA88">
            <v>221</v>
          </cell>
          <cell r="AB88">
            <v>55</v>
          </cell>
          <cell r="AC88">
            <v>13</v>
          </cell>
          <cell r="AD88">
            <v>68</v>
          </cell>
          <cell r="AE88">
            <v>129</v>
          </cell>
          <cell r="AF88">
            <v>31</v>
          </cell>
          <cell r="AG88">
            <v>160</v>
          </cell>
          <cell r="AH88">
            <v>65</v>
          </cell>
          <cell r="AI88">
            <v>37</v>
          </cell>
          <cell r="AJ88">
            <v>27</v>
          </cell>
          <cell r="AK88">
            <v>31</v>
          </cell>
          <cell r="AL88">
            <v>228</v>
          </cell>
        </row>
        <row r="89">
          <cell r="B89">
            <v>7373</v>
          </cell>
          <cell r="C89" t="str">
            <v>Laurea DM270</v>
          </cell>
          <cell r="D89" t="str">
            <v>NO</v>
          </cell>
          <cell r="E89" t="str">
            <v>LETTERE E CULTURE DEL TERRITORIO (D.M.270/04) - TARANTO</v>
          </cell>
          <cell r="F89">
            <v>11</v>
          </cell>
          <cell r="G89">
            <v>1</v>
          </cell>
          <cell r="H89">
            <v>12</v>
          </cell>
          <cell r="I89">
            <v>7</v>
          </cell>
          <cell r="J89">
            <v>4</v>
          </cell>
          <cell r="K89">
            <v>11</v>
          </cell>
          <cell r="L89">
            <v>8</v>
          </cell>
          <cell r="M89">
            <v>2</v>
          </cell>
          <cell r="N89">
            <v>0</v>
          </cell>
          <cell r="O89">
            <v>1</v>
          </cell>
          <cell r="P89">
            <v>23</v>
          </cell>
          <cell r="Q89">
            <v>6</v>
          </cell>
          <cell r="R89">
            <v>0</v>
          </cell>
          <cell r="S89">
            <v>6</v>
          </cell>
          <cell r="T89">
            <v>15</v>
          </cell>
          <cell r="U89">
            <v>4</v>
          </cell>
          <cell r="V89">
            <v>19</v>
          </cell>
          <cell r="W89">
            <v>13</v>
          </cell>
          <cell r="X89">
            <v>4</v>
          </cell>
          <cell r="Y89">
            <v>2</v>
          </cell>
          <cell r="Z89">
            <v>0</v>
          </cell>
          <cell r="AA89">
            <v>25</v>
          </cell>
          <cell r="AB89">
            <v>0</v>
          </cell>
          <cell r="AC89">
            <v>0</v>
          </cell>
          <cell r="AD89">
            <v>0</v>
          </cell>
          <cell r="AE89">
            <v>14</v>
          </cell>
          <cell r="AF89">
            <v>2</v>
          </cell>
          <cell r="AG89">
            <v>16</v>
          </cell>
          <cell r="AH89">
            <v>5</v>
          </cell>
          <cell r="AI89">
            <v>4</v>
          </cell>
          <cell r="AJ89">
            <v>5</v>
          </cell>
          <cell r="AK89">
            <v>2</v>
          </cell>
          <cell r="AL89">
            <v>16</v>
          </cell>
        </row>
        <row r="90">
          <cell r="B90">
            <v>7392</v>
          </cell>
          <cell r="C90" t="str">
            <v>Laurea DM270</v>
          </cell>
          <cell r="D90" t="str">
            <v>NO</v>
          </cell>
          <cell r="E90" t="str">
            <v>PROGETTAZIONE E GESTIONE DELLE ATTIVITA' CULTURALI (D.M.270/04) - BRINDISI</v>
          </cell>
          <cell r="F90">
            <v>5</v>
          </cell>
          <cell r="G90">
            <v>0</v>
          </cell>
          <cell r="H90">
            <v>5</v>
          </cell>
          <cell r="I90">
            <v>2</v>
          </cell>
          <cell r="J90">
            <v>2</v>
          </cell>
          <cell r="K90">
            <v>4</v>
          </cell>
          <cell r="L90">
            <v>4</v>
          </cell>
          <cell r="M90">
            <v>0</v>
          </cell>
          <cell r="N90">
            <v>0</v>
          </cell>
          <cell r="O90">
            <v>0</v>
          </cell>
          <cell r="P90">
            <v>9</v>
          </cell>
          <cell r="Q90">
            <v>5</v>
          </cell>
          <cell r="R90">
            <v>1</v>
          </cell>
          <cell r="S90">
            <v>6</v>
          </cell>
          <cell r="T90">
            <v>9</v>
          </cell>
          <cell r="U90">
            <v>0</v>
          </cell>
          <cell r="V90">
            <v>9</v>
          </cell>
          <cell r="W90">
            <v>6</v>
          </cell>
          <cell r="X90">
            <v>3</v>
          </cell>
          <cell r="Y90">
            <v>0</v>
          </cell>
          <cell r="Z90">
            <v>0</v>
          </cell>
          <cell r="AA90">
            <v>15</v>
          </cell>
          <cell r="AB90">
            <v>0</v>
          </cell>
          <cell r="AC90">
            <v>0</v>
          </cell>
          <cell r="AD90">
            <v>0</v>
          </cell>
          <cell r="AE90">
            <v>1</v>
          </cell>
          <cell r="AF90">
            <v>1</v>
          </cell>
          <cell r="AG90">
            <v>2</v>
          </cell>
          <cell r="AH90">
            <v>0</v>
          </cell>
          <cell r="AI90">
            <v>0</v>
          </cell>
          <cell r="AJ90">
            <v>1</v>
          </cell>
          <cell r="AK90">
            <v>1</v>
          </cell>
          <cell r="AL90">
            <v>2</v>
          </cell>
        </row>
        <row r="91">
          <cell r="B91">
            <v>1022</v>
          </cell>
          <cell r="C91" t="str">
            <v>Laurea DM509</v>
          </cell>
          <cell r="D91" t="str">
            <v>NO</v>
          </cell>
          <cell r="E91" t="str">
            <v>LETTERE</v>
          </cell>
          <cell r="F91">
            <v>0</v>
          </cell>
          <cell r="G91">
            <v>0</v>
          </cell>
          <cell r="H91">
            <v>0</v>
          </cell>
          <cell r="I91">
            <v>41</v>
          </cell>
          <cell r="J91">
            <v>11</v>
          </cell>
          <cell r="K91">
            <v>52</v>
          </cell>
          <cell r="L91">
            <v>5</v>
          </cell>
          <cell r="M91">
            <v>5</v>
          </cell>
          <cell r="N91">
            <v>12</v>
          </cell>
          <cell r="O91">
            <v>30</v>
          </cell>
          <cell r="P91">
            <v>52</v>
          </cell>
          <cell r="Q91">
            <v>0</v>
          </cell>
          <cell r="R91">
            <v>0</v>
          </cell>
          <cell r="S91">
            <v>0</v>
          </cell>
          <cell r="T91">
            <v>19</v>
          </cell>
          <cell r="U91">
            <v>10</v>
          </cell>
          <cell r="V91">
            <v>29</v>
          </cell>
          <cell r="W91">
            <v>0</v>
          </cell>
          <cell r="X91">
            <v>2</v>
          </cell>
          <cell r="Y91">
            <v>3</v>
          </cell>
          <cell r="Z91">
            <v>24</v>
          </cell>
          <cell r="AA91">
            <v>29</v>
          </cell>
          <cell r="AB91">
            <v>0</v>
          </cell>
          <cell r="AC91">
            <v>0</v>
          </cell>
          <cell r="AD91">
            <v>0</v>
          </cell>
          <cell r="AE91">
            <v>65</v>
          </cell>
          <cell r="AF91">
            <v>44</v>
          </cell>
          <cell r="AG91">
            <v>109</v>
          </cell>
          <cell r="AH91">
            <v>0</v>
          </cell>
          <cell r="AI91">
            <v>0</v>
          </cell>
          <cell r="AJ91">
            <v>1</v>
          </cell>
          <cell r="AK91">
            <v>108</v>
          </cell>
          <cell r="AL91">
            <v>109</v>
          </cell>
        </row>
        <row r="92">
          <cell r="B92">
            <v>1100</v>
          </cell>
          <cell r="C92" t="str">
            <v>Laurea DM509</v>
          </cell>
          <cell r="D92" t="str">
            <v>NO</v>
          </cell>
          <cell r="E92" t="str">
            <v>LETTERE MODERNE (TARANTO)</v>
          </cell>
          <cell r="F92">
            <v>0</v>
          </cell>
          <cell r="G92">
            <v>0</v>
          </cell>
          <cell r="H92">
            <v>0</v>
          </cell>
          <cell r="I92">
            <v>6</v>
          </cell>
          <cell r="J92">
            <v>1</v>
          </cell>
          <cell r="K92">
            <v>7</v>
          </cell>
          <cell r="L92">
            <v>1</v>
          </cell>
          <cell r="M92">
            <v>2</v>
          </cell>
          <cell r="N92">
            <v>2</v>
          </cell>
          <cell r="O92">
            <v>2</v>
          </cell>
          <cell r="P92">
            <v>7</v>
          </cell>
          <cell r="Q92">
            <v>0</v>
          </cell>
          <cell r="R92">
            <v>0</v>
          </cell>
          <cell r="S92">
            <v>0</v>
          </cell>
          <cell r="T92">
            <v>11</v>
          </cell>
          <cell r="U92">
            <v>0</v>
          </cell>
          <cell r="V92">
            <v>11</v>
          </cell>
          <cell r="W92">
            <v>0</v>
          </cell>
          <cell r="X92">
            <v>4</v>
          </cell>
          <cell r="Y92">
            <v>2</v>
          </cell>
          <cell r="Z92">
            <v>5</v>
          </cell>
          <cell r="AA92">
            <v>11</v>
          </cell>
          <cell r="AB92">
            <v>0</v>
          </cell>
          <cell r="AC92">
            <v>0</v>
          </cell>
          <cell r="AD92">
            <v>0</v>
          </cell>
          <cell r="AE92">
            <v>2</v>
          </cell>
          <cell r="AF92">
            <v>1</v>
          </cell>
          <cell r="AG92">
            <v>3</v>
          </cell>
          <cell r="AH92">
            <v>0</v>
          </cell>
          <cell r="AI92">
            <v>0</v>
          </cell>
          <cell r="AJ92">
            <v>1</v>
          </cell>
          <cell r="AK92">
            <v>2</v>
          </cell>
          <cell r="AL92">
            <v>3</v>
          </cell>
        </row>
        <row r="93">
          <cell r="B93">
            <v>1025</v>
          </cell>
          <cell r="C93" t="str">
            <v>Laurea DM509</v>
          </cell>
          <cell r="D93" t="str">
            <v>NO</v>
          </cell>
          <cell r="E93" t="str">
            <v>LINGUE E LETTERATURE STRANIERE</v>
          </cell>
          <cell r="F93">
            <v>0</v>
          </cell>
          <cell r="G93">
            <v>0</v>
          </cell>
          <cell r="H93">
            <v>0</v>
          </cell>
          <cell r="I93">
            <v>104</v>
          </cell>
          <cell r="J93">
            <v>14</v>
          </cell>
          <cell r="K93">
            <v>118</v>
          </cell>
          <cell r="L93">
            <v>24</v>
          </cell>
          <cell r="M93">
            <v>36</v>
          </cell>
          <cell r="N93">
            <v>25</v>
          </cell>
          <cell r="O93">
            <v>33</v>
          </cell>
          <cell r="P93">
            <v>118</v>
          </cell>
          <cell r="Q93">
            <v>0</v>
          </cell>
          <cell r="R93">
            <v>0</v>
          </cell>
          <cell r="S93">
            <v>0</v>
          </cell>
          <cell r="T93">
            <v>105</v>
          </cell>
          <cell r="U93">
            <v>18</v>
          </cell>
          <cell r="V93">
            <v>123</v>
          </cell>
          <cell r="W93">
            <v>0</v>
          </cell>
          <cell r="X93">
            <v>26</v>
          </cell>
          <cell r="Y93">
            <v>41</v>
          </cell>
          <cell r="Z93">
            <v>56</v>
          </cell>
          <cell r="AA93">
            <v>123</v>
          </cell>
          <cell r="AB93">
            <v>0</v>
          </cell>
          <cell r="AC93">
            <v>0</v>
          </cell>
          <cell r="AD93">
            <v>0</v>
          </cell>
          <cell r="AE93">
            <v>44</v>
          </cell>
          <cell r="AF93">
            <v>4</v>
          </cell>
          <cell r="AG93">
            <v>48</v>
          </cell>
          <cell r="AH93">
            <v>0</v>
          </cell>
          <cell r="AI93">
            <v>0</v>
          </cell>
          <cell r="AJ93">
            <v>11</v>
          </cell>
          <cell r="AK93">
            <v>37</v>
          </cell>
          <cell r="AL93">
            <v>48</v>
          </cell>
        </row>
        <row r="94">
          <cell r="B94">
            <v>8314</v>
          </cell>
          <cell r="C94" t="str">
            <v>Laurea magistrale DM270</v>
          </cell>
          <cell r="D94" t="str">
            <v>SI</v>
          </cell>
          <cell r="E94" t="str">
            <v>FILOLOGIA MODERNA (D.M.270/04)</v>
          </cell>
          <cell r="F94">
            <v>19</v>
          </cell>
          <cell r="G94">
            <v>1</v>
          </cell>
          <cell r="H94">
            <v>20</v>
          </cell>
          <cell r="I94">
            <v>42</v>
          </cell>
          <cell r="J94">
            <v>5</v>
          </cell>
          <cell r="K94">
            <v>47</v>
          </cell>
          <cell r="L94">
            <v>40</v>
          </cell>
          <cell r="M94">
            <v>5</v>
          </cell>
          <cell r="N94">
            <v>2</v>
          </cell>
          <cell r="O94">
            <v>0</v>
          </cell>
          <cell r="P94">
            <v>67</v>
          </cell>
          <cell r="Q94">
            <v>31</v>
          </cell>
          <cell r="R94">
            <v>1</v>
          </cell>
          <cell r="S94">
            <v>32</v>
          </cell>
          <cell r="T94">
            <v>53</v>
          </cell>
          <cell r="U94">
            <v>11</v>
          </cell>
          <cell r="V94">
            <v>64</v>
          </cell>
          <cell r="W94">
            <v>34</v>
          </cell>
          <cell r="X94">
            <v>25</v>
          </cell>
          <cell r="Y94">
            <v>5</v>
          </cell>
          <cell r="Z94">
            <v>0</v>
          </cell>
          <cell r="AA94">
            <v>96</v>
          </cell>
          <cell r="AB94">
            <v>43</v>
          </cell>
          <cell r="AC94">
            <v>8</v>
          </cell>
          <cell r="AD94">
            <v>51</v>
          </cell>
          <cell r="AE94">
            <v>56</v>
          </cell>
          <cell r="AF94">
            <v>7</v>
          </cell>
          <cell r="AG94">
            <v>63</v>
          </cell>
          <cell r="AH94">
            <v>44</v>
          </cell>
          <cell r="AI94">
            <v>11</v>
          </cell>
          <cell r="AJ94">
            <v>6</v>
          </cell>
          <cell r="AK94">
            <v>2</v>
          </cell>
          <cell r="AL94">
            <v>114</v>
          </cell>
        </row>
        <row r="95">
          <cell r="B95">
            <v>8422</v>
          </cell>
          <cell r="C95" t="str">
            <v>Laurea magistrale DM270</v>
          </cell>
          <cell r="D95" t="str">
            <v>SI</v>
          </cell>
          <cell r="E95" t="str">
            <v>LINGUE E LETTERATURE MODERNE (D.M.270/04)</v>
          </cell>
          <cell r="F95">
            <v>11</v>
          </cell>
          <cell r="G95">
            <v>2</v>
          </cell>
          <cell r="H95">
            <v>13</v>
          </cell>
          <cell r="I95">
            <v>13</v>
          </cell>
          <cell r="J95">
            <v>1</v>
          </cell>
          <cell r="K95">
            <v>14</v>
          </cell>
          <cell r="L95">
            <v>14</v>
          </cell>
          <cell r="M95">
            <v>0</v>
          </cell>
          <cell r="N95">
            <v>0</v>
          </cell>
          <cell r="O95">
            <v>0</v>
          </cell>
          <cell r="P95">
            <v>27</v>
          </cell>
          <cell r="Q95">
            <v>16</v>
          </cell>
          <cell r="R95">
            <v>1</v>
          </cell>
          <cell r="S95">
            <v>17</v>
          </cell>
          <cell r="T95">
            <v>20</v>
          </cell>
          <cell r="U95">
            <v>1</v>
          </cell>
          <cell r="V95">
            <v>21</v>
          </cell>
          <cell r="W95">
            <v>19</v>
          </cell>
          <cell r="X95">
            <v>2</v>
          </cell>
          <cell r="Y95">
            <v>0</v>
          </cell>
          <cell r="Z95">
            <v>0</v>
          </cell>
          <cell r="AA95">
            <v>38</v>
          </cell>
          <cell r="AB95">
            <v>10</v>
          </cell>
          <cell r="AC95">
            <v>2</v>
          </cell>
          <cell r="AD95">
            <v>12</v>
          </cell>
          <cell r="AE95">
            <v>21</v>
          </cell>
          <cell r="AF95">
            <v>2</v>
          </cell>
          <cell r="AG95">
            <v>23</v>
          </cell>
          <cell r="AH95">
            <v>14</v>
          </cell>
          <cell r="AI95">
            <v>4</v>
          </cell>
          <cell r="AJ95">
            <v>5</v>
          </cell>
          <cell r="AK95">
            <v>0</v>
          </cell>
          <cell r="AL95">
            <v>35</v>
          </cell>
        </row>
        <row r="96">
          <cell r="B96">
            <v>8424</v>
          </cell>
          <cell r="C96" t="str">
            <v>Laurea magistrale DM270</v>
          </cell>
          <cell r="D96" t="str">
            <v>NO</v>
          </cell>
          <cell r="E96" t="str">
            <v>LINGUE MODERNE PER LA COOPERAZIONE INTERNAZIONALE (D.M.270/04)</v>
          </cell>
          <cell r="F96">
            <v>18</v>
          </cell>
          <cell r="G96">
            <v>4</v>
          </cell>
          <cell r="H96">
            <v>22</v>
          </cell>
          <cell r="I96">
            <v>19</v>
          </cell>
          <cell r="J96">
            <v>3</v>
          </cell>
          <cell r="K96">
            <v>22</v>
          </cell>
          <cell r="L96">
            <v>22</v>
          </cell>
          <cell r="M96">
            <v>0</v>
          </cell>
          <cell r="N96">
            <v>0</v>
          </cell>
          <cell r="O96">
            <v>0</v>
          </cell>
          <cell r="P96">
            <v>44</v>
          </cell>
          <cell r="Q96">
            <v>22</v>
          </cell>
          <cell r="R96">
            <v>4</v>
          </cell>
          <cell r="S96">
            <v>26</v>
          </cell>
          <cell r="T96">
            <v>36</v>
          </cell>
          <cell r="U96">
            <v>4</v>
          </cell>
          <cell r="V96">
            <v>40</v>
          </cell>
          <cell r="W96">
            <v>35</v>
          </cell>
          <cell r="X96">
            <v>5</v>
          </cell>
          <cell r="Y96">
            <v>0</v>
          </cell>
          <cell r="Z96">
            <v>0</v>
          </cell>
          <cell r="AA96">
            <v>66</v>
          </cell>
          <cell r="AB96">
            <v>19</v>
          </cell>
          <cell r="AC96">
            <v>3</v>
          </cell>
          <cell r="AD96">
            <v>22</v>
          </cell>
          <cell r="AE96">
            <v>34</v>
          </cell>
          <cell r="AF96">
            <v>3</v>
          </cell>
          <cell r="AG96">
            <v>37</v>
          </cell>
          <cell r="AH96">
            <v>20</v>
          </cell>
          <cell r="AI96">
            <v>15</v>
          </cell>
          <cell r="AJ96">
            <v>2</v>
          </cell>
          <cell r="AK96">
            <v>0</v>
          </cell>
          <cell r="AL96">
            <v>59</v>
          </cell>
        </row>
        <row r="97">
          <cell r="B97">
            <v>8316</v>
          </cell>
          <cell r="C97" t="str">
            <v>Laurea magistrale DM270</v>
          </cell>
          <cell r="D97" t="str">
            <v>NO</v>
          </cell>
          <cell r="E97" t="str">
            <v>SCIENZE DELLO SPETTACOLO E PRODUZIONE MULTIMEDIALE (D.M.270/04)</v>
          </cell>
          <cell r="F97">
            <v>15</v>
          </cell>
          <cell r="G97">
            <v>7</v>
          </cell>
          <cell r="H97">
            <v>22</v>
          </cell>
          <cell r="I97">
            <v>12</v>
          </cell>
          <cell r="J97">
            <v>0</v>
          </cell>
          <cell r="K97">
            <v>12</v>
          </cell>
          <cell r="L97">
            <v>11</v>
          </cell>
          <cell r="M97">
            <v>1</v>
          </cell>
          <cell r="N97">
            <v>0</v>
          </cell>
          <cell r="O97">
            <v>0</v>
          </cell>
          <cell r="P97">
            <v>34</v>
          </cell>
          <cell r="Q97">
            <v>18</v>
          </cell>
          <cell r="R97">
            <v>6</v>
          </cell>
          <cell r="S97">
            <v>24</v>
          </cell>
          <cell r="T97">
            <v>10</v>
          </cell>
          <cell r="U97">
            <v>1</v>
          </cell>
          <cell r="V97">
            <v>11</v>
          </cell>
          <cell r="W97">
            <v>7</v>
          </cell>
          <cell r="X97">
            <v>4</v>
          </cell>
          <cell r="Y97">
            <v>0</v>
          </cell>
          <cell r="Z97">
            <v>0</v>
          </cell>
          <cell r="AA97">
            <v>35</v>
          </cell>
          <cell r="AB97">
            <v>24</v>
          </cell>
          <cell r="AC97">
            <v>6</v>
          </cell>
          <cell r="AD97">
            <v>30</v>
          </cell>
          <cell r="AE97">
            <v>10</v>
          </cell>
          <cell r="AF97">
            <v>3</v>
          </cell>
          <cell r="AG97">
            <v>13</v>
          </cell>
          <cell r="AH97">
            <v>11</v>
          </cell>
          <cell r="AI97">
            <v>1</v>
          </cell>
          <cell r="AJ97">
            <v>1</v>
          </cell>
          <cell r="AK97">
            <v>0</v>
          </cell>
          <cell r="AL97">
            <v>43</v>
          </cell>
        </row>
        <row r="98">
          <cell r="B98">
            <v>8319</v>
          </cell>
          <cell r="C98" t="str">
            <v>Laurea magistrale DM270</v>
          </cell>
          <cell r="D98" t="str">
            <v>SI</v>
          </cell>
          <cell r="E98" t="str">
            <v>STORIA DELL'ARTE (D.M.270/04)</v>
          </cell>
          <cell r="F98">
            <v>20</v>
          </cell>
          <cell r="G98">
            <v>2</v>
          </cell>
          <cell r="H98">
            <v>22</v>
          </cell>
          <cell r="I98">
            <v>15</v>
          </cell>
          <cell r="J98">
            <v>4</v>
          </cell>
          <cell r="K98">
            <v>19</v>
          </cell>
          <cell r="L98">
            <v>14</v>
          </cell>
          <cell r="M98">
            <v>5</v>
          </cell>
          <cell r="N98">
            <v>0</v>
          </cell>
          <cell r="O98">
            <v>0</v>
          </cell>
          <cell r="P98">
            <v>41</v>
          </cell>
          <cell r="Q98">
            <v>9</v>
          </cell>
          <cell r="R98">
            <v>4</v>
          </cell>
          <cell r="S98">
            <v>13</v>
          </cell>
          <cell r="T98">
            <v>19</v>
          </cell>
          <cell r="U98">
            <v>5</v>
          </cell>
          <cell r="V98">
            <v>24</v>
          </cell>
          <cell r="W98">
            <v>20</v>
          </cell>
          <cell r="X98">
            <v>2</v>
          </cell>
          <cell r="Y98">
            <v>2</v>
          </cell>
          <cell r="Z98">
            <v>0</v>
          </cell>
          <cell r="AA98">
            <v>37</v>
          </cell>
          <cell r="AB98">
            <v>4</v>
          </cell>
          <cell r="AC98">
            <v>2</v>
          </cell>
          <cell r="AD98">
            <v>6</v>
          </cell>
          <cell r="AE98">
            <v>17</v>
          </cell>
          <cell r="AF98">
            <v>2</v>
          </cell>
          <cell r="AG98">
            <v>19</v>
          </cell>
          <cell r="AH98">
            <v>12</v>
          </cell>
          <cell r="AI98">
            <v>5</v>
          </cell>
          <cell r="AJ98">
            <v>0</v>
          </cell>
          <cell r="AK98">
            <v>2</v>
          </cell>
          <cell r="AL98">
            <v>25</v>
          </cell>
        </row>
        <row r="99">
          <cell r="B99">
            <v>8423</v>
          </cell>
          <cell r="C99" t="str">
            <v>Laurea magistrale DM270</v>
          </cell>
          <cell r="D99" t="str">
            <v>SI</v>
          </cell>
          <cell r="E99" t="str">
            <v>TRADUZIONE SPECIALISTICA (D.M.270/04)</v>
          </cell>
          <cell r="F99">
            <v>18</v>
          </cell>
          <cell r="G99">
            <v>3</v>
          </cell>
          <cell r="H99">
            <v>21</v>
          </cell>
          <cell r="I99">
            <v>6</v>
          </cell>
          <cell r="J99">
            <v>0</v>
          </cell>
          <cell r="K99">
            <v>6</v>
          </cell>
          <cell r="L99">
            <v>6</v>
          </cell>
          <cell r="M99">
            <v>0</v>
          </cell>
          <cell r="N99">
            <v>0</v>
          </cell>
          <cell r="O99">
            <v>0</v>
          </cell>
          <cell r="P99">
            <v>27</v>
          </cell>
          <cell r="Q99">
            <v>18</v>
          </cell>
          <cell r="R99">
            <v>0</v>
          </cell>
          <cell r="S99">
            <v>18</v>
          </cell>
          <cell r="T99">
            <v>23</v>
          </cell>
          <cell r="U99">
            <v>5</v>
          </cell>
          <cell r="V99">
            <v>28</v>
          </cell>
          <cell r="W99">
            <v>26</v>
          </cell>
          <cell r="X99">
            <v>2</v>
          </cell>
          <cell r="Y99">
            <v>0</v>
          </cell>
          <cell r="Z99">
            <v>0</v>
          </cell>
          <cell r="AA99">
            <v>46</v>
          </cell>
          <cell r="AB99">
            <v>16</v>
          </cell>
          <cell r="AC99">
            <v>0</v>
          </cell>
          <cell r="AD99">
            <v>16</v>
          </cell>
          <cell r="AE99">
            <v>26</v>
          </cell>
          <cell r="AF99">
            <v>4</v>
          </cell>
          <cell r="AG99">
            <v>30</v>
          </cell>
          <cell r="AH99">
            <v>24</v>
          </cell>
          <cell r="AI99">
            <v>6</v>
          </cell>
          <cell r="AJ99">
            <v>0</v>
          </cell>
          <cell r="AK99">
            <v>0</v>
          </cell>
          <cell r="AL99">
            <v>46</v>
          </cell>
        </row>
        <row r="100">
          <cell r="B100">
            <v>5021</v>
          </cell>
          <cell r="C100" t="str">
            <v>Laurea specialistica DM509</v>
          </cell>
          <cell r="D100" t="str">
            <v>NO</v>
          </cell>
          <cell r="E100" t="str">
            <v>EDITORIA LIBRARIA E MULTIMEDIALE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B101">
            <v>5023</v>
          </cell>
          <cell r="C101" t="str">
            <v>Laurea specialistica DM509</v>
          </cell>
          <cell r="D101" t="str">
            <v>NO</v>
          </cell>
          <cell r="E101" t="str">
            <v>FILOLOGIA MODERNA</v>
          </cell>
          <cell r="F101">
            <v>0</v>
          </cell>
          <cell r="G101">
            <v>0</v>
          </cell>
          <cell r="H101">
            <v>0</v>
          </cell>
          <cell r="I101">
            <v>4</v>
          </cell>
          <cell r="J101">
            <v>0</v>
          </cell>
          <cell r="K101">
            <v>4</v>
          </cell>
          <cell r="L101">
            <v>0</v>
          </cell>
          <cell r="M101">
            <v>1</v>
          </cell>
          <cell r="N101">
            <v>1</v>
          </cell>
          <cell r="O101">
            <v>2</v>
          </cell>
          <cell r="P101">
            <v>4</v>
          </cell>
          <cell r="Q101">
            <v>0</v>
          </cell>
          <cell r="R101">
            <v>0</v>
          </cell>
          <cell r="S101">
            <v>0</v>
          </cell>
          <cell r="T101">
            <v>1</v>
          </cell>
          <cell r="U101">
            <v>1</v>
          </cell>
          <cell r="V101">
            <v>2</v>
          </cell>
          <cell r="W101">
            <v>0</v>
          </cell>
          <cell r="X101">
            <v>0</v>
          </cell>
          <cell r="Y101">
            <v>1</v>
          </cell>
          <cell r="Z101">
            <v>1</v>
          </cell>
          <cell r="AA101">
            <v>2</v>
          </cell>
          <cell r="AB101">
            <v>0</v>
          </cell>
          <cell r="AC101">
            <v>0</v>
          </cell>
          <cell r="AD101">
            <v>0</v>
          </cell>
          <cell r="AE101">
            <v>1</v>
          </cell>
          <cell r="AF101">
            <v>0</v>
          </cell>
          <cell r="AG101">
            <v>1</v>
          </cell>
          <cell r="AH101">
            <v>0</v>
          </cell>
          <cell r="AI101">
            <v>0</v>
          </cell>
          <cell r="AJ101">
            <v>0</v>
          </cell>
          <cell r="AK101">
            <v>1</v>
          </cell>
          <cell r="AL101">
            <v>1</v>
          </cell>
        </row>
        <row r="102">
          <cell r="B102">
            <v>5027</v>
          </cell>
          <cell r="C102" t="str">
            <v>Laurea specialistica DM509</v>
          </cell>
          <cell r="D102" t="str">
            <v>NO</v>
          </cell>
          <cell r="E102" t="str">
            <v>LINGUE E CULTURE EUROPEE E AMERICANE</v>
          </cell>
          <cell r="F102">
            <v>0</v>
          </cell>
          <cell r="G102">
            <v>0</v>
          </cell>
          <cell r="H102">
            <v>0</v>
          </cell>
          <cell r="I102">
            <v>10</v>
          </cell>
          <cell r="J102">
            <v>0</v>
          </cell>
          <cell r="K102">
            <v>10</v>
          </cell>
          <cell r="L102">
            <v>4</v>
          </cell>
          <cell r="M102">
            <v>3</v>
          </cell>
          <cell r="N102">
            <v>1</v>
          </cell>
          <cell r="O102">
            <v>2</v>
          </cell>
          <cell r="P102">
            <v>10</v>
          </cell>
          <cell r="Q102">
            <v>0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4</v>
          </cell>
          <cell r="W102">
            <v>0</v>
          </cell>
          <cell r="X102">
            <v>1</v>
          </cell>
          <cell r="Y102">
            <v>1</v>
          </cell>
          <cell r="Z102">
            <v>2</v>
          </cell>
          <cell r="AA102">
            <v>4</v>
          </cell>
          <cell r="AB102">
            <v>0</v>
          </cell>
          <cell r="AC102">
            <v>0</v>
          </cell>
          <cell r="AD102">
            <v>0</v>
          </cell>
          <cell r="AE102">
            <v>3</v>
          </cell>
          <cell r="AF102">
            <v>0</v>
          </cell>
          <cell r="AG102">
            <v>3</v>
          </cell>
          <cell r="AH102">
            <v>0</v>
          </cell>
          <cell r="AI102">
            <v>0</v>
          </cell>
          <cell r="AJ102">
            <v>2</v>
          </cell>
          <cell r="AK102">
            <v>1</v>
          </cell>
          <cell r="AL102">
            <v>3</v>
          </cell>
        </row>
        <row r="103">
          <cell r="B103">
            <v>5028</v>
          </cell>
          <cell r="C103" t="str">
            <v>Laurea specialistica DM509</v>
          </cell>
          <cell r="D103" t="str">
            <v>NO</v>
          </cell>
          <cell r="E103" t="str">
            <v>SCIENZE DELLA MEDIAZIONE INTERCULTURALE</v>
          </cell>
          <cell r="F103">
            <v>0</v>
          </cell>
          <cell r="G103">
            <v>0</v>
          </cell>
          <cell r="H103">
            <v>0</v>
          </cell>
          <cell r="I103">
            <v>11</v>
          </cell>
          <cell r="J103">
            <v>1</v>
          </cell>
          <cell r="K103">
            <v>12</v>
          </cell>
          <cell r="L103">
            <v>4</v>
          </cell>
          <cell r="M103">
            <v>7</v>
          </cell>
          <cell r="N103">
            <v>1</v>
          </cell>
          <cell r="O103">
            <v>0</v>
          </cell>
          <cell r="P103">
            <v>12</v>
          </cell>
          <cell r="Q103">
            <v>0</v>
          </cell>
          <cell r="R103">
            <v>0</v>
          </cell>
          <cell r="S103">
            <v>0</v>
          </cell>
          <cell r="T103">
            <v>9</v>
          </cell>
          <cell r="U103">
            <v>0</v>
          </cell>
          <cell r="V103">
            <v>9</v>
          </cell>
          <cell r="W103">
            <v>0</v>
          </cell>
          <cell r="X103">
            <v>5</v>
          </cell>
          <cell r="Y103">
            <v>1</v>
          </cell>
          <cell r="Z103">
            <v>3</v>
          </cell>
          <cell r="AA103">
            <v>9</v>
          </cell>
          <cell r="AB103">
            <v>0</v>
          </cell>
          <cell r="AC103">
            <v>0</v>
          </cell>
          <cell r="AD103">
            <v>0</v>
          </cell>
          <cell r="AE103">
            <v>3</v>
          </cell>
          <cell r="AF103">
            <v>0</v>
          </cell>
          <cell r="AG103">
            <v>3</v>
          </cell>
          <cell r="AH103">
            <v>0</v>
          </cell>
          <cell r="AI103">
            <v>0</v>
          </cell>
          <cell r="AJ103">
            <v>1</v>
          </cell>
          <cell r="AK103">
            <v>2</v>
          </cell>
          <cell r="AL103">
            <v>3</v>
          </cell>
        </row>
        <row r="104">
          <cell r="B104">
            <v>5025</v>
          </cell>
          <cell r="C104" t="str">
            <v>Laurea specialistica DM509</v>
          </cell>
          <cell r="D104" t="str">
            <v>NO</v>
          </cell>
          <cell r="E104" t="str">
            <v>SCIENZE DELLO SPETTACOLO E DELLA PRODUZIONE MULTIMEDIALE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</v>
          </cell>
          <cell r="AF104">
            <v>0</v>
          </cell>
          <cell r="AG104">
            <v>1</v>
          </cell>
          <cell r="AH104">
            <v>0</v>
          </cell>
          <cell r="AI104">
            <v>0</v>
          </cell>
          <cell r="AJ104">
            <v>0</v>
          </cell>
          <cell r="AK104">
            <v>1</v>
          </cell>
          <cell r="AL104">
            <v>1</v>
          </cell>
        </row>
        <row r="105">
          <cell r="B105">
            <v>5029</v>
          </cell>
          <cell r="C105" t="str">
            <v>Laurea specialistica DM509</v>
          </cell>
          <cell r="D105" t="str">
            <v>NO</v>
          </cell>
          <cell r="E105" t="str">
            <v>TEORIA E PRASSI DELLA TRADUZIONE</v>
          </cell>
          <cell r="F105">
            <v>0</v>
          </cell>
          <cell r="G105">
            <v>0</v>
          </cell>
          <cell r="H105">
            <v>0</v>
          </cell>
          <cell r="I105">
            <v>26</v>
          </cell>
          <cell r="J105">
            <v>1</v>
          </cell>
          <cell r="K105">
            <v>27</v>
          </cell>
          <cell r="L105">
            <v>11</v>
          </cell>
          <cell r="M105">
            <v>12</v>
          </cell>
          <cell r="N105">
            <v>4</v>
          </cell>
          <cell r="O105">
            <v>0</v>
          </cell>
          <cell r="P105">
            <v>27</v>
          </cell>
          <cell r="Q105">
            <v>0</v>
          </cell>
          <cell r="R105">
            <v>0</v>
          </cell>
          <cell r="S105">
            <v>0</v>
          </cell>
          <cell r="T105">
            <v>12</v>
          </cell>
          <cell r="U105">
            <v>0</v>
          </cell>
          <cell r="V105">
            <v>12</v>
          </cell>
          <cell r="W105">
            <v>0</v>
          </cell>
          <cell r="X105">
            <v>5</v>
          </cell>
          <cell r="Y105">
            <v>4</v>
          </cell>
          <cell r="Z105">
            <v>3</v>
          </cell>
          <cell r="AA105">
            <v>12</v>
          </cell>
          <cell r="AB105">
            <v>0</v>
          </cell>
          <cell r="AC105">
            <v>0</v>
          </cell>
          <cell r="AD105">
            <v>0</v>
          </cell>
          <cell r="AE105">
            <v>9</v>
          </cell>
          <cell r="AF105">
            <v>0</v>
          </cell>
          <cell r="AG105">
            <v>9</v>
          </cell>
          <cell r="AH105">
            <v>0</v>
          </cell>
          <cell r="AI105">
            <v>0</v>
          </cell>
          <cell r="AJ105">
            <v>6</v>
          </cell>
          <cell r="AK105">
            <v>3</v>
          </cell>
          <cell r="AL105">
            <v>9</v>
          </cell>
        </row>
        <row r="106">
          <cell r="B106">
            <v>7752</v>
          </cell>
          <cell r="C106" t="str">
            <v>Laurea DM270</v>
          </cell>
          <cell r="D106" t="str">
            <v>SI</v>
          </cell>
          <cell r="E106" t="str">
            <v>MATEMATICA (D.M.270/04)</v>
          </cell>
          <cell r="F106">
            <v>5</v>
          </cell>
          <cell r="G106">
            <v>3</v>
          </cell>
          <cell r="H106">
            <v>8</v>
          </cell>
          <cell r="I106">
            <v>5</v>
          </cell>
          <cell r="J106">
            <v>2</v>
          </cell>
          <cell r="K106">
            <v>7</v>
          </cell>
          <cell r="L106">
            <v>7</v>
          </cell>
          <cell r="M106">
            <v>0</v>
          </cell>
          <cell r="N106">
            <v>0</v>
          </cell>
          <cell r="O106">
            <v>0</v>
          </cell>
          <cell r="P106">
            <v>15</v>
          </cell>
          <cell r="Q106">
            <v>5</v>
          </cell>
          <cell r="R106">
            <v>2</v>
          </cell>
          <cell r="S106">
            <v>7</v>
          </cell>
          <cell r="T106">
            <v>10</v>
          </cell>
          <cell r="U106">
            <v>3</v>
          </cell>
          <cell r="V106">
            <v>13</v>
          </cell>
          <cell r="W106">
            <v>9</v>
          </cell>
          <cell r="X106">
            <v>4</v>
          </cell>
          <cell r="Y106">
            <v>0</v>
          </cell>
          <cell r="Z106">
            <v>0</v>
          </cell>
          <cell r="AA106">
            <v>20</v>
          </cell>
          <cell r="AB106">
            <v>8</v>
          </cell>
          <cell r="AC106">
            <v>10</v>
          </cell>
          <cell r="AD106">
            <v>18</v>
          </cell>
          <cell r="AE106">
            <v>12</v>
          </cell>
          <cell r="AF106">
            <v>11</v>
          </cell>
          <cell r="AG106">
            <v>23</v>
          </cell>
          <cell r="AH106">
            <v>9</v>
          </cell>
          <cell r="AI106">
            <v>12</v>
          </cell>
          <cell r="AJ106">
            <v>2</v>
          </cell>
          <cell r="AK106">
            <v>0</v>
          </cell>
          <cell r="AL106">
            <v>41</v>
          </cell>
        </row>
        <row r="107">
          <cell r="B107">
            <v>1056</v>
          </cell>
          <cell r="C107" t="str">
            <v>Laurea DM509</v>
          </cell>
          <cell r="D107" t="str">
            <v>NO</v>
          </cell>
          <cell r="E107" t="str">
            <v>MATEMATICA</v>
          </cell>
          <cell r="F107">
            <v>0</v>
          </cell>
          <cell r="G107">
            <v>0</v>
          </cell>
          <cell r="H107">
            <v>0</v>
          </cell>
          <cell r="I107">
            <v>13</v>
          </cell>
          <cell r="J107">
            <v>4</v>
          </cell>
          <cell r="K107">
            <v>17</v>
          </cell>
          <cell r="L107">
            <v>2</v>
          </cell>
          <cell r="M107">
            <v>8</v>
          </cell>
          <cell r="N107">
            <v>3</v>
          </cell>
          <cell r="O107">
            <v>4</v>
          </cell>
          <cell r="P107">
            <v>17</v>
          </cell>
          <cell r="Q107">
            <v>0</v>
          </cell>
          <cell r="R107">
            <v>0</v>
          </cell>
          <cell r="S107">
            <v>0</v>
          </cell>
          <cell r="T107">
            <v>11</v>
          </cell>
          <cell r="U107">
            <v>5</v>
          </cell>
          <cell r="V107">
            <v>16</v>
          </cell>
          <cell r="W107">
            <v>0</v>
          </cell>
          <cell r="X107">
            <v>1</v>
          </cell>
          <cell r="Y107">
            <v>6</v>
          </cell>
          <cell r="Z107">
            <v>9</v>
          </cell>
          <cell r="AA107">
            <v>16</v>
          </cell>
          <cell r="AB107">
            <v>0</v>
          </cell>
          <cell r="AC107">
            <v>0</v>
          </cell>
          <cell r="AD107">
            <v>0</v>
          </cell>
          <cell r="AE107">
            <v>4</v>
          </cell>
          <cell r="AF107">
            <v>2</v>
          </cell>
          <cell r="AG107">
            <v>6</v>
          </cell>
          <cell r="AH107">
            <v>1</v>
          </cell>
          <cell r="AI107">
            <v>0</v>
          </cell>
          <cell r="AJ107">
            <v>1</v>
          </cell>
          <cell r="AK107">
            <v>4</v>
          </cell>
          <cell r="AL107">
            <v>6</v>
          </cell>
        </row>
        <row r="108">
          <cell r="B108">
            <v>8745</v>
          </cell>
          <cell r="C108" t="str">
            <v>Laurea magistrale DM270</v>
          </cell>
          <cell r="D108" t="str">
            <v>SI</v>
          </cell>
          <cell r="E108" t="str">
            <v>MATEMATICA (D.M.270/04)</v>
          </cell>
          <cell r="F108">
            <v>14</v>
          </cell>
          <cell r="G108">
            <v>6</v>
          </cell>
          <cell r="H108">
            <v>20</v>
          </cell>
          <cell r="I108">
            <v>11</v>
          </cell>
          <cell r="J108">
            <v>3</v>
          </cell>
          <cell r="K108">
            <v>14</v>
          </cell>
          <cell r="L108">
            <v>9</v>
          </cell>
          <cell r="M108">
            <v>5</v>
          </cell>
          <cell r="N108">
            <v>0</v>
          </cell>
          <cell r="O108">
            <v>0</v>
          </cell>
          <cell r="P108">
            <v>34</v>
          </cell>
          <cell r="Q108">
            <v>8</v>
          </cell>
          <cell r="R108">
            <v>5</v>
          </cell>
          <cell r="S108">
            <v>13</v>
          </cell>
          <cell r="T108">
            <v>7</v>
          </cell>
          <cell r="U108">
            <v>6</v>
          </cell>
          <cell r="V108">
            <v>13</v>
          </cell>
          <cell r="W108">
            <v>12</v>
          </cell>
          <cell r="X108">
            <v>0</v>
          </cell>
          <cell r="Y108">
            <v>1</v>
          </cell>
          <cell r="Z108">
            <v>0</v>
          </cell>
          <cell r="AA108">
            <v>26</v>
          </cell>
          <cell r="AB108">
            <v>7</v>
          </cell>
          <cell r="AC108">
            <v>5</v>
          </cell>
          <cell r="AD108">
            <v>12</v>
          </cell>
          <cell r="AE108">
            <v>7</v>
          </cell>
          <cell r="AF108">
            <v>4</v>
          </cell>
          <cell r="AG108">
            <v>11</v>
          </cell>
          <cell r="AH108">
            <v>6</v>
          </cell>
          <cell r="AI108">
            <v>4</v>
          </cell>
          <cell r="AJ108">
            <v>1</v>
          </cell>
          <cell r="AK108">
            <v>0</v>
          </cell>
          <cell r="AL108">
            <v>23</v>
          </cell>
        </row>
        <row r="109">
          <cell r="B109">
            <v>5043</v>
          </cell>
          <cell r="C109" t="str">
            <v>Laurea specialistica DM509</v>
          </cell>
          <cell r="D109" t="str">
            <v>NO</v>
          </cell>
          <cell r="E109" t="str">
            <v>MATEMATICA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B110">
            <v>1039</v>
          </cell>
          <cell r="C110" t="str">
            <v>Laurea ciclo unico 5 anni DM509</v>
          </cell>
          <cell r="D110" t="str">
            <v>NO</v>
          </cell>
          <cell r="E110" t="str">
            <v>MEDICINA VETERINARIA</v>
          </cell>
          <cell r="F110">
            <v>14</v>
          </cell>
          <cell r="G110">
            <v>5</v>
          </cell>
          <cell r="H110">
            <v>19</v>
          </cell>
          <cell r="I110">
            <v>26</v>
          </cell>
          <cell r="J110">
            <v>16</v>
          </cell>
          <cell r="K110">
            <v>42</v>
          </cell>
          <cell r="L110">
            <v>21</v>
          </cell>
          <cell r="M110">
            <v>12</v>
          </cell>
          <cell r="N110">
            <v>2</v>
          </cell>
          <cell r="O110">
            <v>7</v>
          </cell>
          <cell r="P110">
            <v>61</v>
          </cell>
          <cell r="Q110">
            <v>13</v>
          </cell>
          <cell r="R110">
            <v>11</v>
          </cell>
          <cell r="S110">
            <v>24</v>
          </cell>
          <cell r="T110">
            <v>25</v>
          </cell>
          <cell r="U110">
            <v>26</v>
          </cell>
          <cell r="V110">
            <v>51</v>
          </cell>
          <cell r="W110">
            <v>37</v>
          </cell>
          <cell r="X110">
            <v>7</v>
          </cell>
          <cell r="Y110">
            <v>3</v>
          </cell>
          <cell r="Z110">
            <v>4</v>
          </cell>
          <cell r="AA110">
            <v>75</v>
          </cell>
          <cell r="AB110">
            <v>9</v>
          </cell>
          <cell r="AC110">
            <v>3</v>
          </cell>
          <cell r="AD110">
            <v>12</v>
          </cell>
          <cell r="AE110">
            <v>25</v>
          </cell>
          <cell r="AF110">
            <v>21</v>
          </cell>
          <cell r="AG110">
            <v>46</v>
          </cell>
          <cell r="AH110">
            <v>11</v>
          </cell>
          <cell r="AI110">
            <v>5</v>
          </cell>
          <cell r="AJ110">
            <v>9</v>
          </cell>
          <cell r="AK110">
            <v>21</v>
          </cell>
          <cell r="AL110">
            <v>58</v>
          </cell>
        </row>
        <row r="111">
          <cell r="B111">
            <v>7962</v>
          </cell>
          <cell r="C111" t="str">
            <v>Laurea DM270</v>
          </cell>
          <cell r="D111" t="str">
            <v>SI</v>
          </cell>
          <cell r="E111" t="str">
            <v>SCIENZE ANIMALI E PRODUZIONI ALIMENTARI (D.M.270/04)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5</v>
          </cell>
          <cell r="AC111">
            <v>1</v>
          </cell>
          <cell r="AD111">
            <v>6</v>
          </cell>
          <cell r="AE111">
            <v>5</v>
          </cell>
          <cell r="AF111">
            <v>2</v>
          </cell>
          <cell r="AG111">
            <v>7</v>
          </cell>
          <cell r="AH111">
            <v>6</v>
          </cell>
          <cell r="AI111">
            <v>0</v>
          </cell>
          <cell r="AJ111">
            <v>1</v>
          </cell>
          <cell r="AK111">
            <v>0</v>
          </cell>
          <cell r="AL111">
            <v>13</v>
          </cell>
        </row>
        <row r="112">
          <cell r="B112">
            <v>1107</v>
          </cell>
          <cell r="C112" t="str">
            <v>Laurea DM509</v>
          </cell>
          <cell r="D112" t="str">
            <v>NO</v>
          </cell>
          <cell r="E112" t="str">
            <v>SCIENZE DELL'ALLEVAMENTO, IGIENE E BENESSERE DEL CANE E DEL GATTO</v>
          </cell>
          <cell r="F112">
            <v>0</v>
          </cell>
          <cell r="G112">
            <v>0</v>
          </cell>
          <cell r="H112">
            <v>0</v>
          </cell>
          <cell r="I112">
            <v>6</v>
          </cell>
          <cell r="J112">
            <v>0</v>
          </cell>
          <cell r="K112">
            <v>6</v>
          </cell>
          <cell r="L112">
            <v>3</v>
          </cell>
          <cell r="M112">
            <v>1</v>
          </cell>
          <cell r="N112">
            <v>2</v>
          </cell>
          <cell r="O112">
            <v>0</v>
          </cell>
          <cell r="P112">
            <v>6</v>
          </cell>
          <cell r="Q112">
            <v>0</v>
          </cell>
          <cell r="R112">
            <v>0</v>
          </cell>
          <cell r="S112">
            <v>0</v>
          </cell>
          <cell r="T112">
            <v>10</v>
          </cell>
          <cell r="U112">
            <v>1</v>
          </cell>
          <cell r="V112">
            <v>11</v>
          </cell>
          <cell r="W112">
            <v>3</v>
          </cell>
          <cell r="X112">
            <v>3</v>
          </cell>
          <cell r="Y112">
            <v>3</v>
          </cell>
          <cell r="Z112">
            <v>2</v>
          </cell>
          <cell r="AA112">
            <v>11</v>
          </cell>
          <cell r="AB112">
            <v>0</v>
          </cell>
          <cell r="AC112">
            <v>0</v>
          </cell>
          <cell r="AD112">
            <v>0</v>
          </cell>
          <cell r="AE112">
            <v>5</v>
          </cell>
          <cell r="AF112">
            <v>0</v>
          </cell>
          <cell r="AG112">
            <v>5</v>
          </cell>
          <cell r="AH112">
            <v>0</v>
          </cell>
          <cell r="AI112">
            <v>1</v>
          </cell>
          <cell r="AJ112">
            <v>0</v>
          </cell>
          <cell r="AK112">
            <v>4</v>
          </cell>
          <cell r="AL112">
            <v>5</v>
          </cell>
        </row>
        <row r="113">
          <cell r="B113">
            <v>1086</v>
          </cell>
          <cell r="C113" t="str">
            <v>Laurea DM509</v>
          </cell>
          <cell r="D113" t="str">
            <v>NO</v>
          </cell>
          <cell r="E113" t="str">
            <v>SCIENZE MARICOLTURA,ACQUACOLTURA IGIENE PRODOTTI ITTICI (TARANTO)</v>
          </cell>
          <cell r="F113">
            <v>3</v>
          </cell>
          <cell r="G113">
            <v>0</v>
          </cell>
          <cell r="H113">
            <v>3</v>
          </cell>
          <cell r="I113">
            <v>4</v>
          </cell>
          <cell r="J113">
            <v>7</v>
          </cell>
          <cell r="K113">
            <v>11</v>
          </cell>
          <cell r="L113">
            <v>3</v>
          </cell>
          <cell r="M113">
            <v>2</v>
          </cell>
          <cell r="N113">
            <v>2</v>
          </cell>
          <cell r="O113">
            <v>4</v>
          </cell>
          <cell r="P113">
            <v>14</v>
          </cell>
          <cell r="Q113">
            <v>0</v>
          </cell>
          <cell r="R113">
            <v>0</v>
          </cell>
          <cell r="S113">
            <v>0</v>
          </cell>
          <cell r="T113">
            <v>3</v>
          </cell>
          <cell r="U113">
            <v>3</v>
          </cell>
          <cell r="V113">
            <v>6</v>
          </cell>
          <cell r="W113">
            <v>3</v>
          </cell>
          <cell r="X113">
            <v>1</v>
          </cell>
          <cell r="Y113">
            <v>0</v>
          </cell>
          <cell r="Z113">
            <v>2</v>
          </cell>
          <cell r="AA113">
            <v>6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>
            <v>1038</v>
          </cell>
          <cell r="C114" t="str">
            <v>Laurea DM509</v>
          </cell>
          <cell r="D114" t="str">
            <v>NO</v>
          </cell>
          <cell r="E114" t="str">
            <v>SCIENZE ZOOTECNICHE E SANITA' ALIMENTI DI ORIGINE ANIMALE</v>
          </cell>
          <cell r="F114">
            <v>2</v>
          </cell>
          <cell r="G114">
            <v>2</v>
          </cell>
          <cell r="H114">
            <v>4</v>
          </cell>
          <cell r="I114">
            <v>3</v>
          </cell>
          <cell r="J114">
            <v>7</v>
          </cell>
          <cell r="K114">
            <v>10</v>
          </cell>
          <cell r="L114">
            <v>5</v>
          </cell>
          <cell r="M114">
            <v>1</v>
          </cell>
          <cell r="N114">
            <v>2</v>
          </cell>
          <cell r="O114">
            <v>2</v>
          </cell>
          <cell r="P114">
            <v>14</v>
          </cell>
          <cell r="Q114">
            <v>1</v>
          </cell>
          <cell r="R114">
            <v>2</v>
          </cell>
          <cell r="S114">
            <v>3</v>
          </cell>
          <cell r="T114">
            <v>6</v>
          </cell>
          <cell r="U114">
            <v>2</v>
          </cell>
          <cell r="V114">
            <v>8</v>
          </cell>
          <cell r="W114">
            <v>3</v>
          </cell>
          <cell r="X114">
            <v>1</v>
          </cell>
          <cell r="Y114">
            <v>0</v>
          </cell>
          <cell r="Z114">
            <v>4</v>
          </cell>
          <cell r="AA114">
            <v>11</v>
          </cell>
          <cell r="AB114">
            <v>1</v>
          </cell>
          <cell r="AC114">
            <v>0</v>
          </cell>
          <cell r="AD114">
            <v>1</v>
          </cell>
          <cell r="AE114">
            <v>8</v>
          </cell>
          <cell r="AF114">
            <v>4</v>
          </cell>
          <cell r="AG114">
            <v>12</v>
          </cell>
          <cell r="AH114">
            <v>3</v>
          </cell>
          <cell r="AI114">
            <v>3</v>
          </cell>
          <cell r="AJ114">
            <v>2</v>
          </cell>
          <cell r="AK114">
            <v>4</v>
          </cell>
          <cell r="AL114">
            <v>13</v>
          </cell>
        </row>
        <row r="115">
          <cell r="B115">
            <v>8962</v>
          </cell>
          <cell r="C115" t="str">
            <v>Laurea magistrale ciclo unico 5 anni DM270</v>
          </cell>
          <cell r="D115" t="str">
            <v>SI</v>
          </cell>
          <cell r="E115" t="str">
            <v>MEDICINA VETERINARIA (D.M.270/04)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10</v>
          </cell>
          <cell r="AC115">
            <v>4</v>
          </cell>
          <cell r="AD115">
            <v>14</v>
          </cell>
          <cell r="AE115">
            <v>1</v>
          </cell>
          <cell r="AF115">
            <v>0</v>
          </cell>
          <cell r="AG115">
            <v>1</v>
          </cell>
          <cell r="AH115">
            <v>1</v>
          </cell>
          <cell r="AI115">
            <v>0</v>
          </cell>
          <cell r="AJ115">
            <v>0</v>
          </cell>
          <cell r="AK115">
            <v>0</v>
          </cell>
          <cell r="AL115">
            <v>15</v>
          </cell>
        </row>
        <row r="116">
          <cell r="B116">
            <v>8963</v>
          </cell>
          <cell r="C116" t="str">
            <v>Laurea magistrale DM270</v>
          </cell>
          <cell r="D116" t="str">
            <v>SI</v>
          </cell>
          <cell r="E116" t="str">
            <v>IGIENE E SICUREZZA DEGLI ALIMENTI DI ORIGINE ANIMALE (D.M.270/04)</v>
          </cell>
          <cell r="F116">
            <v>1</v>
          </cell>
          <cell r="G116">
            <v>2</v>
          </cell>
          <cell r="H116">
            <v>3</v>
          </cell>
          <cell r="I116">
            <v>0</v>
          </cell>
          <cell r="J116">
            <v>1</v>
          </cell>
          <cell r="K116">
            <v>1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4</v>
          </cell>
          <cell r="Q116">
            <v>8</v>
          </cell>
          <cell r="R116">
            <v>2</v>
          </cell>
          <cell r="S116">
            <v>10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10</v>
          </cell>
          <cell r="AB116">
            <v>8</v>
          </cell>
          <cell r="AC116">
            <v>4</v>
          </cell>
          <cell r="AD116">
            <v>12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12</v>
          </cell>
        </row>
        <row r="117">
          <cell r="B117">
            <v>7001</v>
          </cell>
          <cell r="C117" t="str">
            <v>Laurea DM270</v>
          </cell>
          <cell r="D117" t="str">
            <v>SI</v>
          </cell>
          <cell r="E117" t="str">
            <v>SCIENZE E TECNOLOGIE AGRARIE (D.M.270/04)</v>
          </cell>
          <cell r="F117">
            <v>2</v>
          </cell>
          <cell r="G117">
            <v>11</v>
          </cell>
          <cell r="H117">
            <v>13</v>
          </cell>
          <cell r="I117">
            <v>0</v>
          </cell>
          <cell r="J117">
            <v>4</v>
          </cell>
          <cell r="K117">
            <v>4</v>
          </cell>
          <cell r="L117">
            <v>4</v>
          </cell>
          <cell r="M117">
            <v>0</v>
          </cell>
          <cell r="N117">
            <v>0</v>
          </cell>
          <cell r="O117">
            <v>0</v>
          </cell>
          <cell r="P117">
            <v>17</v>
          </cell>
          <cell r="Q117">
            <v>1</v>
          </cell>
          <cell r="R117">
            <v>5</v>
          </cell>
          <cell r="S117">
            <v>6</v>
          </cell>
          <cell r="T117">
            <v>6</v>
          </cell>
          <cell r="U117">
            <v>8</v>
          </cell>
          <cell r="V117">
            <v>14</v>
          </cell>
          <cell r="W117">
            <v>12</v>
          </cell>
          <cell r="X117">
            <v>2</v>
          </cell>
          <cell r="Y117">
            <v>0</v>
          </cell>
          <cell r="Z117">
            <v>0</v>
          </cell>
          <cell r="AA117">
            <v>20</v>
          </cell>
          <cell r="AB117">
            <v>5</v>
          </cell>
          <cell r="AC117">
            <v>10</v>
          </cell>
          <cell r="AD117">
            <v>15</v>
          </cell>
          <cell r="AE117">
            <v>4</v>
          </cell>
          <cell r="AF117">
            <v>7</v>
          </cell>
          <cell r="AG117">
            <v>11</v>
          </cell>
          <cell r="AH117">
            <v>7</v>
          </cell>
          <cell r="AI117">
            <v>3</v>
          </cell>
          <cell r="AJ117">
            <v>0</v>
          </cell>
          <cell r="AK117">
            <v>1</v>
          </cell>
          <cell r="AL117">
            <v>26</v>
          </cell>
        </row>
        <row r="118">
          <cell r="B118">
            <v>7002</v>
          </cell>
          <cell r="C118" t="str">
            <v>Laurea DM270</v>
          </cell>
          <cell r="D118" t="str">
            <v>NO</v>
          </cell>
          <cell r="E118" t="str">
            <v>SCIENZE FORESTALI E AMBIENTALI (D.M.270/04)</v>
          </cell>
          <cell r="F118">
            <v>2</v>
          </cell>
          <cell r="G118">
            <v>1</v>
          </cell>
          <cell r="H118">
            <v>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3</v>
          </cell>
          <cell r="Q118">
            <v>1</v>
          </cell>
          <cell r="R118">
            <v>2</v>
          </cell>
          <cell r="S118">
            <v>3</v>
          </cell>
          <cell r="T118">
            <v>0</v>
          </cell>
          <cell r="U118">
            <v>2</v>
          </cell>
          <cell r="V118">
            <v>2</v>
          </cell>
          <cell r="W118">
            <v>1</v>
          </cell>
          <cell r="X118">
            <v>1</v>
          </cell>
          <cell r="Y118">
            <v>0</v>
          </cell>
          <cell r="Z118">
            <v>0</v>
          </cell>
          <cell r="AA118">
            <v>5</v>
          </cell>
          <cell r="AB118">
            <v>0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2</v>
          </cell>
          <cell r="AH118">
            <v>0</v>
          </cell>
          <cell r="AI118">
            <v>0</v>
          </cell>
          <cell r="AJ118">
            <v>2</v>
          </cell>
          <cell r="AK118">
            <v>0</v>
          </cell>
          <cell r="AL118">
            <v>3</v>
          </cell>
        </row>
        <row r="119">
          <cell r="B119">
            <v>7005</v>
          </cell>
          <cell r="C119" t="str">
            <v>Laurea DM270</v>
          </cell>
          <cell r="D119" t="str">
            <v>SI</v>
          </cell>
          <cell r="E119" t="str">
            <v>TUTELA E GESTIONE DEL TERRITORIO E DEL PAESAGGIO AGRO-FORESTALE (D.M.270/04)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</v>
          </cell>
          <cell r="AC119">
            <v>0</v>
          </cell>
          <cell r="AD119">
            <v>2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2</v>
          </cell>
        </row>
        <row r="120">
          <cell r="B120">
            <v>1001</v>
          </cell>
          <cell r="C120" t="str">
            <v>Laurea DM509</v>
          </cell>
          <cell r="D120" t="str">
            <v>NO</v>
          </cell>
          <cell r="E120" t="str">
            <v>GESTIONE TECNICA ECONOMICA DEL TERRITORIO RURALE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2</v>
          </cell>
          <cell r="AF120">
            <v>0</v>
          </cell>
          <cell r="AG120">
            <v>2</v>
          </cell>
          <cell r="AH120">
            <v>0</v>
          </cell>
          <cell r="AI120">
            <v>0</v>
          </cell>
          <cell r="AJ120">
            <v>0</v>
          </cell>
          <cell r="AK120">
            <v>2</v>
          </cell>
          <cell r="AL120">
            <v>2</v>
          </cell>
        </row>
        <row r="121">
          <cell r="B121">
            <v>1002</v>
          </cell>
          <cell r="C121" t="str">
            <v>Laurea DM509</v>
          </cell>
          <cell r="D121" t="str">
            <v>NO</v>
          </cell>
          <cell r="E121" t="str">
            <v>PRODUZIONI ANIMALI NEI SISTEMI AGRARI</v>
          </cell>
          <cell r="F121">
            <v>0</v>
          </cell>
          <cell r="G121">
            <v>0</v>
          </cell>
          <cell r="H121">
            <v>0</v>
          </cell>
          <cell r="I121">
            <v>1</v>
          </cell>
          <cell r="J121">
            <v>0</v>
          </cell>
          <cell r="K121">
            <v>1</v>
          </cell>
          <cell r="L121">
            <v>1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</v>
          </cell>
          <cell r="V121">
            <v>4</v>
          </cell>
          <cell r="W121">
            <v>0</v>
          </cell>
          <cell r="X121">
            <v>2</v>
          </cell>
          <cell r="Y121">
            <v>0</v>
          </cell>
          <cell r="Z121">
            <v>2</v>
          </cell>
          <cell r="AA121">
            <v>4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B122">
            <v>1004</v>
          </cell>
          <cell r="C122" t="str">
            <v>Laurea DM509</v>
          </cell>
          <cell r="D122" t="str">
            <v>NO</v>
          </cell>
          <cell r="E122" t="str">
            <v>SCIENZE E TECNOLOGIE AGRARIE</v>
          </cell>
          <cell r="F122">
            <v>0</v>
          </cell>
          <cell r="G122">
            <v>0</v>
          </cell>
          <cell r="H122">
            <v>0</v>
          </cell>
          <cell r="I122">
            <v>3</v>
          </cell>
          <cell r="J122">
            <v>11</v>
          </cell>
          <cell r="K122">
            <v>14</v>
          </cell>
          <cell r="L122">
            <v>5</v>
          </cell>
          <cell r="M122">
            <v>4</v>
          </cell>
          <cell r="N122">
            <v>3</v>
          </cell>
          <cell r="O122">
            <v>2</v>
          </cell>
          <cell r="P122">
            <v>14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4</v>
          </cell>
          <cell r="V122">
            <v>4</v>
          </cell>
          <cell r="W122">
            <v>0</v>
          </cell>
          <cell r="X122">
            <v>1</v>
          </cell>
          <cell r="Y122">
            <v>0</v>
          </cell>
          <cell r="Z122">
            <v>3</v>
          </cell>
          <cell r="AA122">
            <v>4</v>
          </cell>
          <cell r="AB122">
            <v>0</v>
          </cell>
          <cell r="AC122">
            <v>0</v>
          </cell>
          <cell r="AD122">
            <v>0</v>
          </cell>
          <cell r="AE122">
            <v>1</v>
          </cell>
          <cell r="AF122">
            <v>2</v>
          </cell>
          <cell r="AG122">
            <v>3</v>
          </cell>
          <cell r="AH122">
            <v>0</v>
          </cell>
          <cell r="AI122">
            <v>0</v>
          </cell>
          <cell r="AJ122">
            <v>0</v>
          </cell>
          <cell r="AK122">
            <v>3</v>
          </cell>
          <cell r="AL122">
            <v>3</v>
          </cell>
        </row>
        <row r="123">
          <cell r="B123">
            <v>1005</v>
          </cell>
          <cell r="C123" t="str">
            <v>Laurea DM509</v>
          </cell>
          <cell r="D123" t="str">
            <v>NO</v>
          </cell>
          <cell r="E123" t="str">
            <v>SCIENZE FORESTALI ED AMBIENTALI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4</v>
          </cell>
          <cell r="K123">
            <v>4</v>
          </cell>
          <cell r="L123">
            <v>0</v>
          </cell>
          <cell r="M123">
            <v>1</v>
          </cell>
          <cell r="N123">
            <v>1</v>
          </cell>
          <cell r="O123">
            <v>2</v>
          </cell>
          <cell r="P123">
            <v>4</v>
          </cell>
          <cell r="Q123">
            <v>0</v>
          </cell>
          <cell r="R123">
            <v>0</v>
          </cell>
          <cell r="S123">
            <v>0</v>
          </cell>
          <cell r="T123">
            <v>2</v>
          </cell>
          <cell r="U123">
            <v>0</v>
          </cell>
          <cell r="V123">
            <v>2</v>
          </cell>
          <cell r="W123">
            <v>0</v>
          </cell>
          <cell r="X123">
            <v>0</v>
          </cell>
          <cell r="Y123">
            <v>1</v>
          </cell>
          <cell r="Z123">
            <v>1</v>
          </cell>
          <cell r="AA123">
            <v>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B124">
            <v>8007</v>
          </cell>
          <cell r="C124" t="str">
            <v>Laurea magistrale DM270</v>
          </cell>
          <cell r="D124" t="str">
            <v>SI</v>
          </cell>
          <cell r="E124" t="str">
            <v>GESTIONE E SVILUPPO SOSTENIBILE DEI SISTEMI RURALI MEDITERRANEI (DM270)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</v>
          </cell>
          <cell r="R124">
            <v>0</v>
          </cell>
          <cell r="S124">
            <v>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</v>
          </cell>
          <cell r="AB124">
            <v>1</v>
          </cell>
          <cell r="AC124">
            <v>12</v>
          </cell>
          <cell r="AD124">
            <v>13</v>
          </cell>
          <cell r="AE124">
            <v>2</v>
          </cell>
          <cell r="AF124">
            <v>8</v>
          </cell>
          <cell r="AG124">
            <v>10</v>
          </cell>
          <cell r="AH124">
            <v>10</v>
          </cell>
          <cell r="AI124">
            <v>0</v>
          </cell>
          <cell r="AJ124">
            <v>0</v>
          </cell>
          <cell r="AK124">
            <v>0</v>
          </cell>
          <cell r="AL124">
            <v>23</v>
          </cell>
        </row>
        <row r="125">
          <cell r="B125">
            <v>8006</v>
          </cell>
          <cell r="C125" t="str">
            <v>Laurea magistrale DM270</v>
          </cell>
          <cell r="D125" t="str">
            <v>NO</v>
          </cell>
          <cell r="E125" t="str">
            <v>SCIENZE E TECNOLOGIE DELLE PRODUZIONI ANIMALI (D.M.270/04)</v>
          </cell>
          <cell r="F125">
            <v>1</v>
          </cell>
          <cell r="G125">
            <v>2</v>
          </cell>
          <cell r="H125">
            <v>3</v>
          </cell>
          <cell r="I125">
            <v>1</v>
          </cell>
          <cell r="J125">
            <v>0</v>
          </cell>
          <cell r="K125">
            <v>1</v>
          </cell>
          <cell r="L125">
            <v>1</v>
          </cell>
          <cell r="M125">
            <v>0</v>
          </cell>
          <cell r="N125">
            <v>0</v>
          </cell>
          <cell r="O125">
            <v>0</v>
          </cell>
          <cell r="P125">
            <v>4</v>
          </cell>
          <cell r="Q125">
            <v>0</v>
          </cell>
          <cell r="R125">
            <v>0</v>
          </cell>
          <cell r="S125">
            <v>0</v>
          </cell>
          <cell r="T125">
            <v>1</v>
          </cell>
          <cell r="U125">
            <v>2</v>
          </cell>
          <cell r="V125">
            <v>3</v>
          </cell>
          <cell r="W125">
            <v>1</v>
          </cell>
          <cell r="X125">
            <v>1</v>
          </cell>
          <cell r="Y125">
            <v>1</v>
          </cell>
          <cell r="Z125">
            <v>0</v>
          </cell>
          <cell r="AA125">
            <v>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B126">
            <v>7004</v>
          </cell>
          <cell r="C126" t="str">
            <v>Laurea DM270</v>
          </cell>
          <cell r="D126" t="str">
            <v>NO</v>
          </cell>
          <cell r="E126" t="str">
            <v>BENI ENOGASTRONOMICI (D.M.270/04)</v>
          </cell>
          <cell r="F126">
            <v>2</v>
          </cell>
          <cell r="G126">
            <v>9</v>
          </cell>
          <cell r="H126">
            <v>11</v>
          </cell>
          <cell r="I126">
            <v>5</v>
          </cell>
          <cell r="J126">
            <v>1</v>
          </cell>
          <cell r="K126">
            <v>6</v>
          </cell>
          <cell r="L126">
            <v>6</v>
          </cell>
          <cell r="M126">
            <v>0</v>
          </cell>
          <cell r="N126">
            <v>0</v>
          </cell>
          <cell r="O126">
            <v>0</v>
          </cell>
          <cell r="P126">
            <v>17</v>
          </cell>
          <cell r="Q126">
            <v>1</v>
          </cell>
          <cell r="R126">
            <v>6</v>
          </cell>
          <cell r="S126">
            <v>7</v>
          </cell>
          <cell r="T126">
            <v>2</v>
          </cell>
          <cell r="U126">
            <v>8</v>
          </cell>
          <cell r="V126">
            <v>10</v>
          </cell>
          <cell r="W126">
            <v>10</v>
          </cell>
          <cell r="X126">
            <v>0</v>
          </cell>
          <cell r="Y126">
            <v>0</v>
          </cell>
          <cell r="Z126">
            <v>0</v>
          </cell>
          <cell r="AA126">
            <v>17</v>
          </cell>
          <cell r="AB126">
            <v>3</v>
          </cell>
          <cell r="AC126">
            <v>3</v>
          </cell>
          <cell r="AD126">
            <v>6</v>
          </cell>
          <cell r="AE126">
            <v>6</v>
          </cell>
          <cell r="AF126">
            <v>2</v>
          </cell>
          <cell r="AG126">
            <v>8</v>
          </cell>
          <cell r="AH126">
            <v>8</v>
          </cell>
          <cell r="AI126">
            <v>0</v>
          </cell>
          <cell r="AJ126">
            <v>0</v>
          </cell>
          <cell r="AK126">
            <v>0</v>
          </cell>
          <cell r="AL126">
            <v>14</v>
          </cell>
        </row>
        <row r="127">
          <cell r="B127">
            <v>7003</v>
          </cell>
          <cell r="C127" t="str">
            <v>Laurea DM270</v>
          </cell>
          <cell r="D127" t="str">
            <v>SI</v>
          </cell>
          <cell r="E127" t="str">
            <v>SCIENZE E TECNOLOGIE ALIMENTARI (D.M.270/04)</v>
          </cell>
          <cell r="F127">
            <v>9</v>
          </cell>
          <cell r="G127">
            <v>10</v>
          </cell>
          <cell r="H127">
            <v>19</v>
          </cell>
          <cell r="I127">
            <v>2</v>
          </cell>
          <cell r="J127">
            <v>3</v>
          </cell>
          <cell r="K127">
            <v>5</v>
          </cell>
          <cell r="L127">
            <v>5</v>
          </cell>
          <cell r="M127">
            <v>0</v>
          </cell>
          <cell r="N127">
            <v>0</v>
          </cell>
          <cell r="O127">
            <v>0</v>
          </cell>
          <cell r="P127">
            <v>24</v>
          </cell>
          <cell r="Q127">
            <v>12</v>
          </cell>
          <cell r="R127">
            <v>10</v>
          </cell>
          <cell r="S127">
            <v>22</v>
          </cell>
          <cell r="T127">
            <v>18</v>
          </cell>
          <cell r="U127">
            <v>13</v>
          </cell>
          <cell r="V127">
            <v>31</v>
          </cell>
          <cell r="W127">
            <v>25</v>
          </cell>
          <cell r="X127">
            <v>6</v>
          </cell>
          <cell r="Y127">
            <v>0</v>
          </cell>
          <cell r="Z127">
            <v>0</v>
          </cell>
          <cell r="AA127">
            <v>53</v>
          </cell>
          <cell r="AB127">
            <v>13</v>
          </cell>
          <cell r="AC127">
            <v>7</v>
          </cell>
          <cell r="AD127">
            <v>20</v>
          </cell>
          <cell r="AE127">
            <v>20</v>
          </cell>
          <cell r="AF127">
            <v>12</v>
          </cell>
          <cell r="AG127">
            <v>32</v>
          </cell>
          <cell r="AH127">
            <v>11</v>
          </cell>
          <cell r="AI127">
            <v>14</v>
          </cell>
          <cell r="AJ127">
            <v>4</v>
          </cell>
          <cell r="AK127">
            <v>3</v>
          </cell>
          <cell r="AL127">
            <v>52</v>
          </cell>
        </row>
        <row r="128">
          <cell r="B128">
            <v>1003</v>
          </cell>
          <cell r="C128" t="str">
            <v>Laurea DM509</v>
          </cell>
          <cell r="D128" t="str">
            <v>NO</v>
          </cell>
          <cell r="E128" t="str">
            <v>PRODUZIONI VEGETALI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B129">
            <v>1007</v>
          </cell>
          <cell r="C129" t="str">
            <v>Laurea DM509</v>
          </cell>
          <cell r="D129" t="str">
            <v>NO</v>
          </cell>
          <cell r="E129" t="str">
            <v>TECNOLOGIE FITOSANITARIE</v>
          </cell>
          <cell r="F129">
            <v>0</v>
          </cell>
          <cell r="G129">
            <v>0</v>
          </cell>
          <cell r="H129">
            <v>0</v>
          </cell>
          <cell r="I129">
            <v>1</v>
          </cell>
          <cell r="J129">
            <v>4</v>
          </cell>
          <cell r="K129">
            <v>5</v>
          </cell>
          <cell r="L129">
            <v>0</v>
          </cell>
          <cell r="M129">
            <v>1</v>
          </cell>
          <cell r="N129">
            <v>2</v>
          </cell>
          <cell r="O129">
            <v>2</v>
          </cell>
          <cell r="P129">
            <v>5</v>
          </cell>
          <cell r="Q129">
            <v>0</v>
          </cell>
          <cell r="R129">
            <v>0</v>
          </cell>
          <cell r="S129">
            <v>0</v>
          </cell>
          <cell r="T129">
            <v>2</v>
          </cell>
          <cell r="U129">
            <v>5</v>
          </cell>
          <cell r="V129">
            <v>7</v>
          </cell>
          <cell r="W129">
            <v>1</v>
          </cell>
          <cell r="X129">
            <v>2</v>
          </cell>
          <cell r="Y129">
            <v>1</v>
          </cell>
          <cell r="Z129">
            <v>3</v>
          </cell>
          <cell r="AA129">
            <v>7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  <cell r="AK129">
            <v>1</v>
          </cell>
          <cell r="AL129">
            <v>1</v>
          </cell>
        </row>
        <row r="130">
          <cell r="B130">
            <v>1006</v>
          </cell>
          <cell r="C130" t="str">
            <v>Laurea DM509</v>
          </cell>
          <cell r="D130" t="str">
            <v>NO</v>
          </cell>
          <cell r="E130" t="str">
            <v>TECNOLOGIE TRASFORMAZIONI E QUALITA' PRODOTTI AGRO-ALIMENTARI</v>
          </cell>
          <cell r="F130">
            <v>0</v>
          </cell>
          <cell r="G130">
            <v>0</v>
          </cell>
          <cell r="H130">
            <v>0</v>
          </cell>
          <cell r="I130">
            <v>3</v>
          </cell>
          <cell r="J130">
            <v>11</v>
          </cell>
          <cell r="K130">
            <v>14</v>
          </cell>
          <cell r="L130">
            <v>4</v>
          </cell>
          <cell r="M130">
            <v>7</v>
          </cell>
          <cell r="N130">
            <v>2</v>
          </cell>
          <cell r="O130">
            <v>1</v>
          </cell>
          <cell r="P130">
            <v>14</v>
          </cell>
          <cell r="Q130">
            <v>0</v>
          </cell>
          <cell r="R130">
            <v>0</v>
          </cell>
          <cell r="S130">
            <v>0</v>
          </cell>
          <cell r="T130">
            <v>3</v>
          </cell>
          <cell r="U130">
            <v>6</v>
          </cell>
          <cell r="V130">
            <v>9</v>
          </cell>
          <cell r="W130">
            <v>0</v>
          </cell>
          <cell r="X130">
            <v>2</v>
          </cell>
          <cell r="Y130">
            <v>4</v>
          </cell>
          <cell r="Z130">
            <v>3</v>
          </cell>
          <cell r="AA130">
            <v>9</v>
          </cell>
          <cell r="AB130">
            <v>0</v>
          </cell>
          <cell r="AC130">
            <v>0</v>
          </cell>
          <cell r="AD130">
            <v>0</v>
          </cell>
          <cell r="AE130">
            <v>1</v>
          </cell>
          <cell r="AF130">
            <v>2</v>
          </cell>
          <cell r="AG130">
            <v>3</v>
          </cell>
          <cell r="AH130">
            <v>0</v>
          </cell>
          <cell r="AI130">
            <v>0</v>
          </cell>
          <cell r="AJ130">
            <v>0</v>
          </cell>
          <cell r="AK130">
            <v>3</v>
          </cell>
          <cell r="AL130">
            <v>3</v>
          </cell>
        </row>
        <row r="131">
          <cell r="B131">
            <v>8582</v>
          </cell>
          <cell r="C131" t="str">
            <v>Laurea magistrale DM270</v>
          </cell>
          <cell r="D131" t="str">
            <v>NO</v>
          </cell>
          <cell r="E131" t="str">
            <v>BIOTECNOLOGIE PER LA QUALITA' E LA SICUREZZA DELL' ALIMENTAZIONE UMANA (D.M.270/04)</v>
          </cell>
          <cell r="F131">
            <v>5</v>
          </cell>
          <cell r="G131">
            <v>2</v>
          </cell>
          <cell r="H131">
            <v>7</v>
          </cell>
          <cell r="I131">
            <v>1</v>
          </cell>
          <cell r="J131">
            <v>2</v>
          </cell>
          <cell r="K131">
            <v>3</v>
          </cell>
          <cell r="L131">
            <v>3</v>
          </cell>
          <cell r="M131">
            <v>0</v>
          </cell>
          <cell r="N131">
            <v>0</v>
          </cell>
          <cell r="O131">
            <v>0</v>
          </cell>
          <cell r="P131">
            <v>10</v>
          </cell>
          <cell r="Q131">
            <v>0</v>
          </cell>
          <cell r="R131">
            <v>0</v>
          </cell>
          <cell r="S131">
            <v>0</v>
          </cell>
          <cell r="T131">
            <v>4</v>
          </cell>
          <cell r="U131">
            <v>0</v>
          </cell>
          <cell r="V131">
            <v>4</v>
          </cell>
          <cell r="W131">
            <v>1</v>
          </cell>
          <cell r="X131">
            <v>3</v>
          </cell>
          <cell r="Y131">
            <v>0</v>
          </cell>
          <cell r="Z131">
            <v>0</v>
          </cell>
          <cell r="AA131">
            <v>4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B132">
            <v>8585</v>
          </cell>
          <cell r="C132" t="str">
            <v>Laurea magistrale DM270</v>
          </cell>
          <cell r="D132" t="str">
            <v>SI</v>
          </cell>
          <cell r="E132" t="str">
            <v>BIOTECNOLOGIE PER LA QUALITA' E LA SICUREZZA DELL'ALIMENTAZIONE (D.M.270/04)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1</v>
          </cell>
          <cell r="R132">
            <v>0</v>
          </cell>
          <cell r="S132">
            <v>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1</v>
          </cell>
          <cell r="AB132">
            <v>2</v>
          </cell>
          <cell r="AC132">
            <v>1</v>
          </cell>
          <cell r="AD132">
            <v>3</v>
          </cell>
          <cell r="AE132">
            <v>1</v>
          </cell>
          <cell r="AF132">
            <v>0</v>
          </cell>
          <cell r="AG132">
            <v>1</v>
          </cell>
          <cell r="AH132">
            <v>1</v>
          </cell>
          <cell r="AI132">
            <v>0</v>
          </cell>
          <cell r="AJ132">
            <v>0</v>
          </cell>
          <cell r="AK132">
            <v>0</v>
          </cell>
          <cell r="AL132">
            <v>4</v>
          </cell>
        </row>
        <row r="133">
          <cell r="B133">
            <v>8001</v>
          </cell>
          <cell r="C133" t="str">
            <v>Laurea magistrale DM270</v>
          </cell>
          <cell r="D133" t="str">
            <v>NO</v>
          </cell>
          <cell r="E133" t="str">
            <v>COLTURE MEDITERRANEE (D.M.270/04)</v>
          </cell>
          <cell r="F133">
            <v>0</v>
          </cell>
          <cell r="G133">
            <v>1</v>
          </cell>
          <cell r="H133">
            <v>1</v>
          </cell>
          <cell r="I133">
            <v>0</v>
          </cell>
          <cell r="J133">
            <v>2</v>
          </cell>
          <cell r="K133">
            <v>2</v>
          </cell>
          <cell r="L133">
            <v>1</v>
          </cell>
          <cell r="M133">
            <v>1</v>
          </cell>
          <cell r="N133">
            <v>0</v>
          </cell>
          <cell r="O133">
            <v>0</v>
          </cell>
          <cell r="P133">
            <v>3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4</v>
          </cell>
          <cell r="V133">
            <v>4</v>
          </cell>
          <cell r="W133">
            <v>4</v>
          </cell>
          <cell r="X133">
            <v>0</v>
          </cell>
          <cell r="Y133">
            <v>0</v>
          </cell>
          <cell r="Z133">
            <v>0</v>
          </cell>
          <cell r="AA133">
            <v>4</v>
          </cell>
          <cell r="AB133">
            <v>0</v>
          </cell>
          <cell r="AC133">
            <v>0</v>
          </cell>
          <cell r="AD133">
            <v>0</v>
          </cell>
          <cell r="AE133">
            <v>1</v>
          </cell>
          <cell r="AF133">
            <v>2</v>
          </cell>
          <cell r="AG133">
            <v>3</v>
          </cell>
          <cell r="AH133">
            <v>0</v>
          </cell>
          <cell r="AI133">
            <v>2</v>
          </cell>
          <cell r="AJ133">
            <v>1</v>
          </cell>
          <cell r="AK133">
            <v>0</v>
          </cell>
          <cell r="AL133">
            <v>3</v>
          </cell>
        </row>
        <row r="134">
          <cell r="B134">
            <v>8002</v>
          </cell>
          <cell r="C134" t="str">
            <v>Laurea magistrale DM270</v>
          </cell>
          <cell r="D134" t="str">
            <v>SI</v>
          </cell>
          <cell r="E134" t="str">
            <v>MEDICINA DELLE PIANTE (D.M.270/04)</v>
          </cell>
          <cell r="F134">
            <v>2</v>
          </cell>
          <cell r="G134">
            <v>9</v>
          </cell>
          <cell r="H134">
            <v>11</v>
          </cell>
          <cell r="I134">
            <v>1</v>
          </cell>
          <cell r="J134">
            <v>1</v>
          </cell>
          <cell r="K134">
            <v>2</v>
          </cell>
          <cell r="L134">
            <v>2</v>
          </cell>
          <cell r="M134">
            <v>0</v>
          </cell>
          <cell r="N134">
            <v>0</v>
          </cell>
          <cell r="O134">
            <v>0</v>
          </cell>
          <cell r="P134">
            <v>13</v>
          </cell>
          <cell r="Q134">
            <v>3</v>
          </cell>
          <cell r="R134">
            <v>11</v>
          </cell>
          <cell r="S134">
            <v>14</v>
          </cell>
          <cell r="T134">
            <v>0</v>
          </cell>
          <cell r="U134">
            <v>2</v>
          </cell>
          <cell r="V134">
            <v>2</v>
          </cell>
          <cell r="W134">
            <v>1</v>
          </cell>
          <cell r="X134">
            <v>1</v>
          </cell>
          <cell r="Y134">
            <v>0</v>
          </cell>
          <cell r="Z134">
            <v>0</v>
          </cell>
          <cell r="AA134">
            <v>16</v>
          </cell>
          <cell r="AB134">
            <v>2</v>
          </cell>
          <cell r="AC134">
            <v>4</v>
          </cell>
          <cell r="AD134">
            <v>6</v>
          </cell>
          <cell r="AE134">
            <v>2</v>
          </cell>
          <cell r="AF134">
            <v>2</v>
          </cell>
          <cell r="AG134">
            <v>4</v>
          </cell>
          <cell r="AH134">
            <v>2</v>
          </cell>
          <cell r="AI134">
            <v>2</v>
          </cell>
          <cell r="AJ134">
            <v>0</v>
          </cell>
          <cell r="AK134">
            <v>0</v>
          </cell>
          <cell r="AL134">
            <v>10</v>
          </cell>
        </row>
        <row r="135">
          <cell r="B135">
            <v>8004</v>
          </cell>
          <cell r="C135" t="str">
            <v>Laurea magistrale DM270</v>
          </cell>
          <cell r="D135" t="str">
            <v>SI</v>
          </cell>
          <cell r="E135" t="str">
            <v>SCIENZE E TECNOLOGIE ALIMENTARI (D.M.270/04)</v>
          </cell>
          <cell r="F135">
            <v>5</v>
          </cell>
          <cell r="G135">
            <v>4</v>
          </cell>
          <cell r="H135">
            <v>9</v>
          </cell>
          <cell r="I135">
            <v>1</v>
          </cell>
          <cell r="J135">
            <v>2</v>
          </cell>
          <cell r="K135">
            <v>3</v>
          </cell>
          <cell r="L135">
            <v>1</v>
          </cell>
          <cell r="M135">
            <v>2</v>
          </cell>
          <cell r="N135">
            <v>0</v>
          </cell>
          <cell r="O135">
            <v>0</v>
          </cell>
          <cell r="P135">
            <v>12</v>
          </cell>
          <cell r="Q135">
            <v>13</v>
          </cell>
          <cell r="R135">
            <v>7</v>
          </cell>
          <cell r="S135">
            <v>20</v>
          </cell>
          <cell r="T135">
            <v>0</v>
          </cell>
          <cell r="U135">
            <v>4</v>
          </cell>
          <cell r="V135">
            <v>4</v>
          </cell>
          <cell r="W135">
            <v>4</v>
          </cell>
          <cell r="X135">
            <v>0</v>
          </cell>
          <cell r="Y135">
            <v>0</v>
          </cell>
          <cell r="Z135">
            <v>0</v>
          </cell>
          <cell r="AA135">
            <v>24</v>
          </cell>
          <cell r="AB135">
            <v>11</v>
          </cell>
          <cell r="AC135">
            <v>10</v>
          </cell>
          <cell r="AD135">
            <v>21</v>
          </cell>
          <cell r="AE135">
            <v>2</v>
          </cell>
          <cell r="AF135">
            <v>3</v>
          </cell>
          <cell r="AG135">
            <v>5</v>
          </cell>
          <cell r="AH135">
            <v>4</v>
          </cell>
          <cell r="AI135">
            <v>0</v>
          </cell>
          <cell r="AJ135">
            <v>1</v>
          </cell>
          <cell r="AK135">
            <v>0</v>
          </cell>
          <cell r="AL135">
            <v>26</v>
          </cell>
        </row>
        <row r="136">
          <cell r="B136">
            <v>5010</v>
          </cell>
          <cell r="C136" t="str">
            <v>Laurea specialistica DM509</v>
          </cell>
          <cell r="D136" t="str">
            <v>NO</v>
          </cell>
          <cell r="E136" t="str">
            <v>SCIENZE,TECNOLOGIE E GESTIONE DEL SISTEMA AGRO-ALIMENTARE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2</v>
          </cell>
          <cell r="L136">
            <v>0</v>
          </cell>
          <cell r="M136">
            <v>1</v>
          </cell>
          <cell r="N136">
            <v>0</v>
          </cell>
          <cell r="O136">
            <v>1</v>
          </cell>
          <cell r="P136">
            <v>2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  <cell r="Y136">
            <v>1</v>
          </cell>
          <cell r="Z136">
            <v>0</v>
          </cell>
          <cell r="AA136">
            <v>1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B137">
            <v>7312</v>
          </cell>
          <cell r="C137" t="str">
            <v>Laurea DM270</v>
          </cell>
          <cell r="D137" t="str">
            <v>SI</v>
          </cell>
          <cell r="E137" t="str">
            <v>SCIENZE DEI BENI CULTURALI (D.M.270/04)</v>
          </cell>
          <cell r="F137">
            <v>15</v>
          </cell>
          <cell r="G137">
            <v>3</v>
          </cell>
          <cell r="H137">
            <v>18</v>
          </cell>
          <cell r="I137">
            <v>38</v>
          </cell>
          <cell r="J137">
            <v>4</v>
          </cell>
          <cell r="K137">
            <v>42</v>
          </cell>
          <cell r="L137">
            <v>15</v>
          </cell>
          <cell r="M137">
            <v>16</v>
          </cell>
          <cell r="N137">
            <v>10</v>
          </cell>
          <cell r="O137">
            <v>1</v>
          </cell>
          <cell r="P137">
            <v>60</v>
          </cell>
          <cell r="Q137">
            <v>4</v>
          </cell>
          <cell r="R137">
            <v>2</v>
          </cell>
          <cell r="S137">
            <v>6</v>
          </cell>
          <cell r="T137">
            <v>47</v>
          </cell>
          <cell r="U137">
            <v>14</v>
          </cell>
          <cell r="V137">
            <v>61</v>
          </cell>
          <cell r="W137">
            <v>22</v>
          </cell>
          <cell r="X137">
            <v>19</v>
          </cell>
          <cell r="Y137">
            <v>14</v>
          </cell>
          <cell r="Z137">
            <v>6</v>
          </cell>
          <cell r="AA137">
            <v>67</v>
          </cell>
          <cell r="AB137">
            <v>11</v>
          </cell>
          <cell r="AC137">
            <v>7</v>
          </cell>
          <cell r="AD137">
            <v>18</v>
          </cell>
          <cell r="AE137">
            <v>51</v>
          </cell>
          <cell r="AF137">
            <v>13</v>
          </cell>
          <cell r="AG137">
            <v>64</v>
          </cell>
          <cell r="AH137">
            <v>17</v>
          </cell>
          <cell r="AI137">
            <v>22</v>
          </cell>
          <cell r="AJ137">
            <v>9</v>
          </cell>
          <cell r="AK137">
            <v>16</v>
          </cell>
          <cell r="AL137">
            <v>82</v>
          </cell>
        </row>
        <row r="138">
          <cell r="B138">
            <v>8392</v>
          </cell>
          <cell r="C138" t="str">
            <v>Laurea DM270</v>
          </cell>
          <cell r="D138" t="str">
            <v>NO</v>
          </cell>
          <cell r="E138" t="str">
            <v>SCIENZE DEI BENI CULTURALI PER IL TURISMO (D.M. 270/04)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</v>
          </cell>
          <cell r="R138">
            <v>0</v>
          </cell>
          <cell r="S138">
            <v>1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3</v>
          </cell>
          <cell r="AC138">
            <v>1</v>
          </cell>
          <cell r="AD138">
            <v>4</v>
          </cell>
          <cell r="AE138">
            <v>4</v>
          </cell>
          <cell r="AF138">
            <v>1</v>
          </cell>
          <cell r="AG138">
            <v>5</v>
          </cell>
          <cell r="AH138">
            <v>4</v>
          </cell>
          <cell r="AI138">
            <v>0</v>
          </cell>
          <cell r="AJ138">
            <v>0</v>
          </cell>
          <cell r="AK138">
            <v>1</v>
          </cell>
          <cell r="AL138">
            <v>9</v>
          </cell>
        </row>
        <row r="139">
          <cell r="B139">
            <v>7372</v>
          </cell>
          <cell r="C139" t="str">
            <v>Laurea DM270</v>
          </cell>
          <cell r="D139" t="str">
            <v>NO</v>
          </cell>
          <cell r="E139" t="str">
            <v>SCIENZE DEI BENI CULTURALI PER IL TURISMO E L'AMBIENTE (D.M.270/04) - TARANTO</v>
          </cell>
          <cell r="F139">
            <v>2</v>
          </cell>
          <cell r="G139">
            <v>0</v>
          </cell>
          <cell r="H139">
            <v>2</v>
          </cell>
          <cell r="I139">
            <v>5</v>
          </cell>
          <cell r="J139">
            <v>2</v>
          </cell>
          <cell r="K139">
            <v>7</v>
          </cell>
          <cell r="L139">
            <v>3</v>
          </cell>
          <cell r="M139">
            <v>2</v>
          </cell>
          <cell r="N139">
            <v>2</v>
          </cell>
          <cell r="O139">
            <v>0</v>
          </cell>
          <cell r="P139">
            <v>9</v>
          </cell>
          <cell r="Q139">
            <v>0</v>
          </cell>
          <cell r="R139">
            <v>0</v>
          </cell>
          <cell r="S139">
            <v>0</v>
          </cell>
          <cell r="T139">
            <v>6</v>
          </cell>
          <cell r="U139">
            <v>0</v>
          </cell>
          <cell r="V139">
            <v>6</v>
          </cell>
          <cell r="W139">
            <v>2</v>
          </cell>
          <cell r="X139">
            <v>3</v>
          </cell>
          <cell r="Y139">
            <v>1</v>
          </cell>
          <cell r="Z139">
            <v>0</v>
          </cell>
          <cell r="AA139">
            <v>6</v>
          </cell>
          <cell r="AB139">
            <v>0</v>
          </cell>
          <cell r="AC139">
            <v>0</v>
          </cell>
          <cell r="AD139">
            <v>0</v>
          </cell>
          <cell r="AE139">
            <v>9</v>
          </cell>
          <cell r="AF139">
            <v>5</v>
          </cell>
          <cell r="AG139">
            <v>14</v>
          </cell>
          <cell r="AH139">
            <v>1</v>
          </cell>
          <cell r="AI139">
            <v>3</v>
          </cell>
          <cell r="AJ139">
            <v>5</v>
          </cell>
          <cell r="AK139">
            <v>5</v>
          </cell>
          <cell r="AL139">
            <v>14</v>
          </cell>
        </row>
        <row r="140">
          <cell r="B140">
            <v>1023</v>
          </cell>
          <cell r="C140" t="str">
            <v>Laurea DM509</v>
          </cell>
          <cell r="D140" t="str">
            <v>NO</v>
          </cell>
          <cell r="E140" t="str">
            <v>SCIENZE DEI BENI CULTURALI</v>
          </cell>
          <cell r="F140">
            <v>0</v>
          </cell>
          <cell r="G140">
            <v>0</v>
          </cell>
          <cell r="H140">
            <v>0</v>
          </cell>
          <cell r="I140">
            <v>16</v>
          </cell>
          <cell r="J140">
            <v>2</v>
          </cell>
          <cell r="K140">
            <v>18</v>
          </cell>
          <cell r="L140">
            <v>0</v>
          </cell>
          <cell r="M140">
            <v>2</v>
          </cell>
          <cell r="N140">
            <v>2</v>
          </cell>
          <cell r="O140">
            <v>14</v>
          </cell>
          <cell r="P140">
            <v>18</v>
          </cell>
          <cell r="Q140">
            <v>0</v>
          </cell>
          <cell r="R140">
            <v>0</v>
          </cell>
          <cell r="S140">
            <v>0</v>
          </cell>
          <cell r="T140">
            <v>11</v>
          </cell>
          <cell r="U140">
            <v>2</v>
          </cell>
          <cell r="V140">
            <v>13</v>
          </cell>
          <cell r="W140">
            <v>0</v>
          </cell>
          <cell r="X140">
            <v>0</v>
          </cell>
          <cell r="Y140">
            <v>0</v>
          </cell>
          <cell r="Z140">
            <v>13</v>
          </cell>
          <cell r="AA140">
            <v>13</v>
          </cell>
          <cell r="AB140">
            <v>0</v>
          </cell>
          <cell r="AC140">
            <v>0</v>
          </cell>
          <cell r="AD140">
            <v>0</v>
          </cell>
          <cell r="AE140">
            <v>10</v>
          </cell>
          <cell r="AF140">
            <v>2</v>
          </cell>
          <cell r="AG140">
            <v>12</v>
          </cell>
          <cell r="AH140">
            <v>0</v>
          </cell>
          <cell r="AI140">
            <v>0</v>
          </cell>
          <cell r="AJ140">
            <v>0</v>
          </cell>
          <cell r="AK140">
            <v>12</v>
          </cell>
          <cell r="AL140">
            <v>12</v>
          </cell>
        </row>
        <row r="141">
          <cell r="B141">
            <v>1087</v>
          </cell>
          <cell r="C141" t="str">
            <v>Laurea DM509</v>
          </cell>
          <cell r="D141" t="str">
            <v>NO</v>
          </cell>
          <cell r="E141" t="str">
            <v>SCIENZE DEI BENI CULTURALI PER IL TURISMO E L'AMBIENTE (TARANTO)</v>
          </cell>
          <cell r="F141">
            <v>0</v>
          </cell>
          <cell r="G141">
            <v>0</v>
          </cell>
          <cell r="H141">
            <v>0</v>
          </cell>
          <cell r="I141">
            <v>3</v>
          </cell>
          <cell r="J141">
            <v>1</v>
          </cell>
          <cell r="K141">
            <v>4</v>
          </cell>
          <cell r="L141">
            <v>0</v>
          </cell>
          <cell r="M141">
            <v>1</v>
          </cell>
          <cell r="N141">
            <v>1</v>
          </cell>
          <cell r="O141">
            <v>2</v>
          </cell>
          <cell r="P141">
            <v>4</v>
          </cell>
          <cell r="Q141">
            <v>0</v>
          </cell>
          <cell r="R141">
            <v>0</v>
          </cell>
          <cell r="S141">
            <v>0</v>
          </cell>
          <cell r="T141">
            <v>5</v>
          </cell>
          <cell r="U141">
            <v>1</v>
          </cell>
          <cell r="V141">
            <v>6</v>
          </cell>
          <cell r="W141">
            <v>0</v>
          </cell>
          <cell r="X141">
            <v>0</v>
          </cell>
          <cell r="Y141">
            <v>0</v>
          </cell>
          <cell r="Z141">
            <v>6</v>
          </cell>
          <cell r="AA141">
            <v>6</v>
          </cell>
          <cell r="AB141">
            <v>0</v>
          </cell>
          <cell r="AC141">
            <v>0</v>
          </cell>
          <cell r="AD141">
            <v>0</v>
          </cell>
          <cell r="AE141">
            <v>1</v>
          </cell>
          <cell r="AF141">
            <v>1</v>
          </cell>
          <cell r="AG141">
            <v>2</v>
          </cell>
          <cell r="AH141">
            <v>0</v>
          </cell>
          <cell r="AI141">
            <v>0</v>
          </cell>
          <cell r="AJ141">
            <v>0</v>
          </cell>
          <cell r="AK141">
            <v>2</v>
          </cell>
          <cell r="AL141">
            <v>2</v>
          </cell>
        </row>
        <row r="142">
          <cell r="B142">
            <v>8312</v>
          </cell>
          <cell r="C142" t="str">
            <v>Laurea magistrale DM270</v>
          </cell>
          <cell r="D142" t="str">
            <v>SI</v>
          </cell>
          <cell r="E142" t="str">
            <v>ARCHEOLOGIA (D.M.270/04)</v>
          </cell>
          <cell r="F142">
            <v>4</v>
          </cell>
          <cell r="G142">
            <v>6</v>
          </cell>
          <cell r="H142">
            <v>10</v>
          </cell>
          <cell r="I142">
            <v>12</v>
          </cell>
          <cell r="J142">
            <v>5</v>
          </cell>
          <cell r="K142">
            <v>17</v>
          </cell>
          <cell r="L142">
            <v>11</v>
          </cell>
          <cell r="M142">
            <v>5</v>
          </cell>
          <cell r="N142">
            <v>1</v>
          </cell>
          <cell r="O142">
            <v>0</v>
          </cell>
          <cell r="P142">
            <v>27</v>
          </cell>
          <cell r="Q142">
            <v>10</v>
          </cell>
          <cell r="R142">
            <v>2</v>
          </cell>
          <cell r="S142">
            <v>12</v>
          </cell>
          <cell r="T142">
            <v>10</v>
          </cell>
          <cell r="U142">
            <v>4</v>
          </cell>
          <cell r="V142">
            <v>14</v>
          </cell>
          <cell r="W142">
            <v>10</v>
          </cell>
          <cell r="X142">
            <v>2</v>
          </cell>
          <cell r="Y142">
            <v>1</v>
          </cell>
          <cell r="Z142">
            <v>1</v>
          </cell>
          <cell r="AA142">
            <v>26</v>
          </cell>
          <cell r="AB142">
            <v>4</v>
          </cell>
          <cell r="AC142">
            <v>1</v>
          </cell>
          <cell r="AD142">
            <v>5</v>
          </cell>
          <cell r="AE142">
            <v>5</v>
          </cell>
          <cell r="AF142">
            <v>3</v>
          </cell>
          <cell r="AG142">
            <v>8</v>
          </cell>
          <cell r="AH142">
            <v>4</v>
          </cell>
          <cell r="AI142">
            <v>3</v>
          </cell>
          <cell r="AJ142">
            <v>1</v>
          </cell>
          <cell r="AK142">
            <v>0</v>
          </cell>
          <cell r="AL142">
            <v>13</v>
          </cell>
        </row>
        <row r="143">
          <cell r="B143">
            <v>8315</v>
          </cell>
          <cell r="C143" t="str">
            <v>Laurea magistrale DM270</v>
          </cell>
          <cell r="D143" t="str">
            <v>SI</v>
          </cell>
          <cell r="E143" t="str">
            <v>FILOLOGIA, LETTERATURE E STORIA DELL' ANTICHITA' (D.M.270/04)</v>
          </cell>
          <cell r="F143">
            <v>19</v>
          </cell>
          <cell r="G143">
            <v>0</v>
          </cell>
          <cell r="H143">
            <v>19</v>
          </cell>
          <cell r="I143">
            <v>12</v>
          </cell>
          <cell r="J143">
            <v>2</v>
          </cell>
          <cell r="K143">
            <v>14</v>
          </cell>
          <cell r="L143">
            <v>13</v>
          </cell>
          <cell r="M143">
            <v>1</v>
          </cell>
          <cell r="N143">
            <v>0</v>
          </cell>
          <cell r="O143">
            <v>0</v>
          </cell>
          <cell r="P143">
            <v>33</v>
          </cell>
          <cell r="Q143">
            <v>7</v>
          </cell>
          <cell r="R143">
            <v>4</v>
          </cell>
          <cell r="S143">
            <v>11</v>
          </cell>
          <cell r="T143">
            <v>14</v>
          </cell>
          <cell r="U143">
            <v>3</v>
          </cell>
          <cell r="V143">
            <v>17</v>
          </cell>
          <cell r="W143">
            <v>15</v>
          </cell>
          <cell r="X143">
            <v>1</v>
          </cell>
          <cell r="Y143">
            <v>1</v>
          </cell>
          <cell r="Z143">
            <v>0</v>
          </cell>
          <cell r="AA143">
            <v>28</v>
          </cell>
          <cell r="AB143">
            <v>6</v>
          </cell>
          <cell r="AC143">
            <v>3</v>
          </cell>
          <cell r="AD143">
            <v>9</v>
          </cell>
          <cell r="AE143">
            <v>9</v>
          </cell>
          <cell r="AF143">
            <v>4</v>
          </cell>
          <cell r="AG143">
            <v>13</v>
          </cell>
          <cell r="AH143">
            <v>12</v>
          </cell>
          <cell r="AI143">
            <v>0</v>
          </cell>
          <cell r="AJ143">
            <v>1</v>
          </cell>
          <cell r="AK143">
            <v>0</v>
          </cell>
          <cell r="AL143">
            <v>22</v>
          </cell>
        </row>
        <row r="144">
          <cell r="B144">
            <v>7624</v>
          </cell>
          <cell r="C144" t="str">
            <v>Laurea DM270</v>
          </cell>
          <cell r="D144" t="str">
            <v>SI</v>
          </cell>
          <cell r="E144" t="str">
            <v>SCIENZE DELLA COMUNICAZIONE (D.M.270/04)</v>
          </cell>
          <cell r="F144">
            <v>53</v>
          </cell>
          <cell r="G144">
            <v>26</v>
          </cell>
          <cell r="H144">
            <v>79</v>
          </cell>
          <cell r="I144">
            <v>7</v>
          </cell>
          <cell r="J144">
            <v>16</v>
          </cell>
          <cell r="K144">
            <v>23</v>
          </cell>
          <cell r="L144">
            <v>23</v>
          </cell>
          <cell r="M144">
            <v>0</v>
          </cell>
          <cell r="N144">
            <v>0</v>
          </cell>
          <cell r="O144">
            <v>0</v>
          </cell>
          <cell r="P144">
            <v>102</v>
          </cell>
          <cell r="Q144">
            <v>46</v>
          </cell>
          <cell r="R144">
            <v>17</v>
          </cell>
          <cell r="S144">
            <v>63</v>
          </cell>
          <cell r="T144">
            <v>21</v>
          </cell>
          <cell r="U144">
            <v>8</v>
          </cell>
          <cell r="V144">
            <v>29</v>
          </cell>
          <cell r="W144">
            <v>22</v>
          </cell>
          <cell r="X144">
            <v>7</v>
          </cell>
          <cell r="Y144">
            <v>0</v>
          </cell>
          <cell r="Z144">
            <v>0</v>
          </cell>
          <cell r="AA144">
            <v>92</v>
          </cell>
          <cell r="AB144">
            <v>48</v>
          </cell>
          <cell r="AC144">
            <v>19</v>
          </cell>
          <cell r="AD144">
            <v>67</v>
          </cell>
          <cell r="AE144">
            <v>44</v>
          </cell>
          <cell r="AF144">
            <v>18</v>
          </cell>
          <cell r="AG144">
            <v>62</v>
          </cell>
          <cell r="AH144">
            <v>38</v>
          </cell>
          <cell r="AI144">
            <v>11</v>
          </cell>
          <cell r="AJ144">
            <v>7</v>
          </cell>
          <cell r="AK144">
            <v>6</v>
          </cell>
          <cell r="AL144">
            <v>129</v>
          </cell>
        </row>
        <row r="145">
          <cell r="B145">
            <v>7626</v>
          </cell>
          <cell r="C145" t="str">
            <v>Laurea DM270</v>
          </cell>
          <cell r="D145" t="str">
            <v>NO</v>
          </cell>
          <cell r="E145" t="str">
            <v>SCIENZE DELLA COMUNICAZIONE E DELL'ANIMAZIONE SOCIO-CULTURALE (D.M. 270/04)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26</v>
          </cell>
          <cell r="AC145">
            <v>2</v>
          </cell>
          <cell r="AD145">
            <v>28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28</v>
          </cell>
        </row>
        <row r="146">
          <cell r="B146">
            <v>7703</v>
          </cell>
          <cell r="C146" t="str">
            <v>Laurea DM270</v>
          </cell>
          <cell r="D146" t="str">
            <v>NO</v>
          </cell>
          <cell r="E146" t="str">
            <v>SCIENZE DELLA COMUNICAZIONE NELLE ORGANIZZAZIONI (D.M.270/04) - TARANTO</v>
          </cell>
          <cell r="F146">
            <v>14</v>
          </cell>
          <cell r="G146">
            <v>7</v>
          </cell>
          <cell r="H146">
            <v>21</v>
          </cell>
          <cell r="I146">
            <v>2</v>
          </cell>
          <cell r="J146">
            <v>2</v>
          </cell>
          <cell r="K146">
            <v>4</v>
          </cell>
          <cell r="L146">
            <v>4</v>
          </cell>
          <cell r="M146">
            <v>0</v>
          </cell>
          <cell r="N146">
            <v>0</v>
          </cell>
          <cell r="O146">
            <v>0</v>
          </cell>
          <cell r="P146">
            <v>25</v>
          </cell>
          <cell r="Q146">
            <v>8</v>
          </cell>
          <cell r="R146">
            <v>10</v>
          </cell>
          <cell r="S146">
            <v>18</v>
          </cell>
          <cell r="T146">
            <v>4</v>
          </cell>
          <cell r="U146">
            <v>8</v>
          </cell>
          <cell r="V146">
            <v>12</v>
          </cell>
          <cell r="W146">
            <v>7</v>
          </cell>
          <cell r="X146">
            <v>5</v>
          </cell>
          <cell r="Y146">
            <v>0</v>
          </cell>
          <cell r="Z146">
            <v>0</v>
          </cell>
          <cell r="AA146">
            <v>30</v>
          </cell>
          <cell r="AB146">
            <v>9</v>
          </cell>
          <cell r="AC146">
            <v>2</v>
          </cell>
          <cell r="AD146">
            <v>11</v>
          </cell>
          <cell r="AE146">
            <v>11</v>
          </cell>
          <cell r="AF146">
            <v>4</v>
          </cell>
          <cell r="AG146">
            <v>15</v>
          </cell>
          <cell r="AH146">
            <v>8</v>
          </cell>
          <cell r="AI146">
            <v>5</v>
          </cell>
          <cell r="AJ146">
            <v>2</v>
          </cell>
          <cell r="AK146">
            <v>0</v>
          </cell>
          <cell r="AL146">
            <v>26</v>
          </cell>
        </row>
        <row r="147">
          <cell r="B147">
            <v>7623</v>
          </cell>
          <cell r="C147" t="str">
            <v>Laurea DM270</v>
          </cell>
          <cell r="D147" t="str">
            <v>NO</v>
          </cell>
          <cell r="E147" t="str">
            <v>SCIENZE DELLA FORMAZIONE (D.M.270/04)</v>
          </cell>
          <cell r="F147">
            <v>37</v>
          </cell>
          <cell r="G147">
            <v>5</v>
          </cell>
          <cell r="H147">
            <v>42</v>
          </cell>
          <cell r="I147">
            <v>8</v>
          </cell>
          <cell r="J147">
            <v>0</v>
          </cell>
          <cell r="K147">
            <v>8</v>
          </cell>
          <cell r="L147">
            <v>8</v>
          </cell>
          <cell r="M147">
            <v>0</v>
          </cell>
          <cell r="N147">
            <v>0</v>
          </cell>
          <cell r="O147">
            <v>0</v>
          </cell>
          <cell r="P147">
            <v>50</v>
          </cell>
          <cell r="Q147">
            <v>31</v>
          </cell>
          <cell r="R147">
            <v>1</v>
          </cell>
          <cell r="S147">
            <v>32</v>
          </cell>
          <cell r="T147">
            <v>34</v>
          </cell>
          <cell r="U147">
            <v>2</v>
          </cell>
          <cell r="V147">
            <v>36</v>
          </cell>
          <cell r="W147">
            <v>25</v>
          </cell>
          <cell r="X147">
            <v>11</v>
          </cell>
          <cell r="Y147">
            <v>0</v>
          </cell>
          <cell r="Z147">
            <v>0</v>
          </cell>
          <cell r="AA147">
            <v>68</v>
          </cell>
          <cell r="AB147">
            <v>30</v>
          </cell>
          <cell r="AC147">
            <v>4</v>
          </cell>
          <cell r="AD147">
            <v>34</v>
          </cell>
          <cell r="AE147">
            <v>29</v>
          </cell>
          <cell r="AF147">
            <v>2</v>
          </cell>
          <cell r="AG147">
            <v>31</v>
          </cell>
          <cell r="AH147">
            <v>22</v>
          </cell>
          <cell r="AI147">
            <v>6</v>
          </cell>
          <cell r="AJ147">
            <v>2</v>
          </cell>
          <cell r="AK147">
            <v>1</v>
          </cell>
          <cell r="AL147">
            <v>65</v>
          </cell>
        </row>
        <row r="148">
          <cell r="B148">
            <v>7622</v>
          </cell>
          <cell r="C148" t="str">
            <v>Laurea DM270</v>
          </cell>
          <cell r="D148" t="str">
            <v>NO</v>
          </cell>
          <cell r="E148" t="str">
            <v>SCIENZE DELL'EDUCAZIONE (D.M.270/04)</v>
          </cell>
          <cell r="F148">
            <v>63</v>
          </cell>
          <cell r="G148">
            <v>1</v>
          </cell>
          <cell r="H148">
            <v>64</v>
          </cell>
          <cell r="I148">
            <v>28</v>
          </cell>
          <cell r="J148">
            <v>1</v>
          </cell>
          <cell r="K148">
            <v>29</v>
          </cell>
          <cell r="L148">
            <v>29</v>
          </cell>
          <cell r="M148">
            <v>0</v>
          </cell>
          <cell r="N148">
            <v>0</v>
          </cell>
          <cell r="O148">
            <v>0</v>
          </cell>
          <cell r="P148">
            <v>93</v>
          </cell>
          <cell r="Q148">
            <v>81</v>
          </cell>
          <cell r="R148">
            <v>2</v>
          </cell>
          <cell r="S148">
            <v>83</v>
          </cell>
          <cell r="T148">
            <v>41</v>
          </cell>
          <cell r="U148">
            <v>1</v>
          </cell>
          <cell r="V148">
            <v>42</v>
          </cell>
          <cell r="W148">
            <v>29</v>
          </cell>
          <cell r="X148">
            <v>13</v>
          </cell>
          <cell r="Y148">
            <v>0</v>
          </cell>
          <cell r="Z148">
            <v>0</v>
          </cell>
          <cell r="AA148">
            <v>125</v>
          </cell>
          <cell r="AB148">
            <v>74</v>
          </cell>
          <cell r="AC148">
            <v>3</v>
          </cell>
          <cell r="AD148">
            <v>77</v>
          </cell>
          <cell r="AE148">
            <v>88</v>
          </cell>
          <cell r="AF148">
            <v>2</v>
          </cell>
          <cell r="AG148">
            <v>90</v>
          </cell>
          <cell r="AH148">
            <v>70</v>
          </cell>
          <cell r="AI148">
            <v>16</v>
          </cell>
          <cell r="AJ148">
            <v>2</v>
          </cell>
          <cell r="AK148">
            <v>2</v>
          </cell>
          <cell r="AL148">
            <v>167</v>
          </cell>
        </row>
        <row r="149">
          <cell r="B149">
            <v>8966</v>
          </cell>
          <cell r="C149" t="str">
            <v>Laurea DM270</v>
          </cell>
          <cell r="D149" t="str">
            <v>SI</v>
          </cell>
          <cell r="E149" t="str">
            <v>SCIENZE DELL'EDUCAZIONE E DELLA FORMAZIONE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B150">
            <v>7702</v>
          </cell>
          <cell r="C150" t="str">
            <v>Laurea DM270</v>
          </cell>
          <cell r="D150" t="str">
            <v>NO</v>
          </cell>
          <cell r="E150" t="str">
            <v>SCIENZE DELL'EDUCAZIONE E DELL'ANIMAZIONE SOCIO CULTURALE (D.M.270/04)</v>
          </cell>
          <cell r="F150">
            <v>30</v>
          </cell>
          <cell r="G150">
            <v>2</v>
          </cell>
          <cell r="H150">
            <v>32</v>
          </cell>
          <cell r="I150">
            <v>7</v>
          </cell>
          <cell r="J150">
            <v>2</v>
          </cell>
          <cell r="K150">
            <v>9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41</v>
          </cell>
          <cell r="Q150">
            <v>17</v>
          </cell>
          <cell r="R150">
            <v>2</v>
          </cell>
          <cell r="S150">
            <v>19</v>
          </cell>
          <cell r="T150">
            <v>24</v>
          </cell>
          <cell r="U150">
            <v>1</v>
          </cell>
          <cell r="V150">
            <v>25</v>
          </cell>
          <cell r="W150">
            <v>21</v>
          </cell>
          <cell r="X150">
            <v>4</v>
          </cell>
          <cell r="Y150">
            <v>0</v>
          </cell>
          <cell r="Z150">
            <v>0</v>
          </cell>
          <cell r="AA150">
            <v>44</v>
          </cell>
          <cell r="AB150">
            <v>10</v>
          </cell>
          <cell r="AC150">
            <v>0</v>
          </cell>
          <cell r="AD150">
            <v>10</v>
          </cell>
          <cell r="AE150">
            <v>10</v>
          </cell>
          <cell r="AF150">
            <v>1</v>
          </cell>
          <cell r="AG150">
            <v>11</v>
          </cell>
          <cell r="AH150">
            <v>8</v>
          </cell>
          <cell r="AI150">
            <v>3</v>
          </cell>
          <cell r="AJ150">
            <v>0</v>
          </cell>
          <cell r="AK150">
            <v>0</v>
          </cell>
          <cell r="AL150">
            <v>21</v>
          </cell>
        </row>
        <row r="151">
          <cell r="B151">
            <v>7625</v>
          </cell>
          <cell r="C151" t="str">
            <v>Laurea DM270</v>
          </cell>
          <cell r="D151" t="str">
            <v>SI</v>
          </cell>
          <cell r="E151" t="str">
            <v>SCIENZE E TECNICHE PSICOLOGICHE (D.M.270/04)</v>
          </cell>
          <cell r="F151">
            <v>87</v>
          </cell>
          <cell r="G151">
            <v>16</v>
          </cell>
          <cell r="H151">
            <v>103</v>
          </cell>
          <cell r="I151">
            <v>28</v>
          </cell>
          <cell r="J151">
            <v>4</v>
          </cell>
          <cell r="K151">
            <v>32</v>
          </cell>
          <cell r="L151">
            <v>32</v>
          </cell>
          <cell r="M151">
            <v>0</v>
          </cell>
          <cell r="N151">
            <v>0</v>
          </cell>
          <cell r="O151">
            <v>0</v>
          </cell>
          <cell r="P151">
            <v>135</v>
          </cell>
          <cell r="Q151">
            <v>125</v>
          </cell>
          <cell r="R151">
            <v>16</v>
          </cell>
          <cell r="S151">
            <v>141</v>
          </cell>
          <cell r="T151">
            <v>51</v>
          </cell>
          <cell r="U151">
            <v>3</v>
          </cell>
          <cell r="V151">
            <v>54</v>
          </cell>
          <cell r="W151">
            <v>43</v>
          </cell>
          <cell r="X151">
            <v>11</v>
          </cell>
          <cell r="Y151">
            <v>0</v>
          </cell>
          <cell r="Z151">
            <v>0</v>
          </cell>
          <cell r="AA151">
            <v>195</v>
          </cell>
          <cell r="AB151">
            <v>101</v>
          </cell>
          <cell r="AC151">
            <v>9</v>
          </cell>
          <cell r="AD151">
            <v>110</v>
          </cell>
          <cell r="AE151">
            <v>47</v>
          </cell>
          <cell r="AF151">
            <v>10</v>
          </cell>
          <cell r="AG151">
            <v>57</v>
          </cell>
          <cell r="AH151">
            <v>38</v>
          </cell>
          <cell r="AI151">
            <v>13</v>
          </cell>
          <cell r="AJ151">
            <v>6</v>
          </cell>
          <cell r="AK151">
            <v>0</v>
          </cell>
          <cell r="AL151">
            <v>167</v>
          </cell>
        </row>
        <row r="152">
          <cell r="B152">
            <v>1089</v>
          </cell>
          <cell r="C152" t="str">
            <v>Laurea DM509</v>
          </cell>
          <cell r="D152" t="str">
            <v>NO</v>
          </cell>
          <cell r="E152" t="str">
            <v>EDUC.PROF.LE NEL CAMPO DEL DISAGIO MINORILE, DEVIANZA E MARGINALITA'</v>
          </cell>
          <cell r="F152">
            <v>0</v>
          </cell>
          <cell r="G152">
            <v>0</v>
          </cell>
          <cell r="H152">
            <v>0</v>
          </cell>
          <cell r="I152">
            <v>22</v>
          </cell>
          <cell r="J152">
            <v>2</v>
          </cell>
          <cell r="K152">
            <v>24</v>
          </cell>
          <cell r="L152">
            <v>9</v>
          </cell>
          <cell r="M152">
            <v>3</v>
          </cell>
          <cell r="N152">
            <v>4</v>
          </cell>
          <cell r="O152">
            <v>8</v>
          </cell>
          <cell r="P152">
            <v>24</v>
          </cell>
          <cell r="Q152">
            <v>0</v>
          </cell>
          <cell r="R152">
            <v>0</v>
          </cell>
          <cell r="S152">
            <v>0</v>
          </cell>
          <cell r="T152">
            <v>16</v>
          </cell>
          <cell r="U152">
            <v>2</v>
          </cell>
          <cell r="V152">
            <v>18</v>
          </cell>
          <cell r="W152">
            <v>0</v>
          </cell>
          <cell r="X152">
            <v>5</v>
          </cell>
          <cell r="Y152">
            <v>5</v>
          </cell>
          <cell r="Z152">
            <v>8</v>
          </cell>
          <cell r="AA152">
            <v>18</v>
          </cell>
          <cell r="AB152">
            <v>0</v>
          </cell>
          <cell r="AC152">
            <v>0</v>
          </cell>
          <cell r="AD152">
            <v>0</v>
          </cell>
          <cell r="AE152">
            <v>10</v>
          </cell>
          <cell r="AF152">
            <v>0</v>
          </cell>
          <cell r="AG152">
            <v>10</v>
          </cell>
          <cell r="AH152">
            <v>0</v>
          </cell>
          <cell r="AI152">
            <v>0</v>
          </cell>
          <cell r="AJ152">
            <v>1</v>
          </cell>
          <cell r="AK152">
            <v>9</v>
          </cell>
          <cell r="AL152">
            <v>10</v>
          </cell>
        </row>
        <row r="153">
          <cell r="B153">
            <v>1108</v>
          </cell>
          <cell r="C153" t="str">
            <v>Laurea DM509</v>
          </cell>
          <cell r="D153" t="str">
            <v>NO</v>
          </cell>
          <cell r="E153" t="str">
            <v>EDUC.PROF.NEL CAMPO DEL DIS.MINORILE,DEVIANZA E MARG. (TARANTO)</v>
          </cell>
          <cell r="F153">
            <v>0</v>
          </cell>
          <cell r="G153">
            <v>0</v>
          </cell>
          <cell r="H153">
            <v>0</v>
          </cell>
          <cell r="I153">
            <v>12</v>
          </cell>
          <cell r="J153">
            <v>1</v>
          </cell>
          <cell r="K153">
            <v>13</v>
          </cell>
          <cell r="L153">
            <v>7</v>
          </cell>
          <cell r="M153">
            <v>2</v>
          </cell>
          <cell r="N153">
            <v>1</v>
          </cell>
          <cell r="O153">
            <v>3</v>
          </cell>
          <cell r="P153">
            <v>13</v>
          </cell>
          <cell r="Q153">
            <v>0</v>
          </cell>
          <cell r="R153">
            <v>0</v>
          </cell>
          <cell r="S153">
            <v>0</v>
          </cell>
          <cell r="T153">
            <v>3</v>
          </cell>
          <cell r="U153">
            <v>0</v>
          </cell>
          <cell r="V153">
            <v>3</v>
          </cell>
          <cell r="W153">
            <v>0</v>
          </cell>
          <cell r="X153">
            <v>0</v>
          </cell>
          <cell r="Y153">
            <v>1</v>
          </cell>
          <cell r="Z153">
            <v>2</v>
          </cell>
          <cell r="AA153">
            <v>3</v>
          </cell>
          <cell r="AB153">
            <v>0</v>
          </cell>
          <cell r="AC153">
            <v>0</v>
          </cell>
          <cell r="AD153">
            <v>0</v>
          </cell>
          <cell r="AE153">
            <v>2</v>
          </cell>
          <cell r="AF153">
            <v>0</v>
          </cell>
          <cell r="AG153">
            <v>2</v>
          </cell>
          <cell r="AH153">
            <v>0</v>
          </cell>
          <cell r="AI153">
            <v>0</v>
          </cell>
          <cell r="AJ153">
            <v>2</v>
          </cell>
          <cell r="AK153">
            <v>0</v>
          </cell>
          <cell r="AL153">
            <v>2</v>
          </cell>
        </row>
        <row r="154">
          <cell r="B154">
            <v>1043</v>
          </cell>
          <cell r="C154" t="str">
            <v>Laurea DM509</v>
          </cell>
          <cell r="D154" t="str">
            <v>NO</v>
          </cell>
          <cell r="E154" t="str">
            <v>SCIENZE DELLA COMUNICAZIONE</v>
          </cell>
          <cell r="F154">
            <v>0</v>
          </cell>
          <cell r="G154">
            <v>0</v>
          </cell>
          <cell r="H154">
            <v>0</v>
          </cell>
          <cell r="I154">
            <v>27</v>
          </cell>
          <cell r="J154">
            <v>15</v>
          </cell>
          <cell r="K154">
            <v>42</v>
          </cell>
          <cell r="L154">
            <v>16</v>
          </cell>
          <cell r="M154">
            <v>16</v>
          </cell>
          <cell r="N154">
            <v>6</v>
          </cell>
          <cell r="O154">
            <v>4</v>
          </cell>
          <cell r="P154">
            <v>42</v>
          </cell>
          <cell r="Q154">
            <v>0</v>
          </cell>
          <cell r="R154">
            <v>0</v>
          </cell>
          <cell r="S154">
            <v>0</v>
          </cell>
          <cell r="T154">
            <v>22</v>
          </cell>
          <cell r="U154">
            <v>13</v>
          </cell>
          <cell r="V154">
            <v>35</v>
          </cell>
          <cell r="W154">
            <v>0</v>
          </cell>
          <cell r="X154">
            <v>11</v>
          </cell>
          <cell r="Y154">
            <v>9</v>
          </cell>
          <cell r="Z154">
            <v>15</v>
          </cell>
          <cell r="AA154">
            <v>35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3</v>
          </cell>
          <cell r="AG154">
            <v>13</v>
          </cell>
          <cell r="AH154">
            <v>0</v>
          </cell>
          <cell r="AI154">
            <v>0</v>
          </cell>
          <cell r="AJ154">
            <v>3</v>
          </cell>
          <cell r="AK154">
            <v>10</v>
          </cell>
          <cell r="AL154">
            <v>13</v>
          </cell>
        </row>
        <row r="155">
          <cell r="B155">
            <v>1090</v>
          </cell>
          <cell r="C155" t="str">
            <v>Laurea DM509</v>
          </cell>
          <cell r="D155" t="str">
            <v>NO</v>
          </cell>
          <cell r="E155" t="str">
            <v>SCIENZE DELLA COMUNICAZIONE (TARANTO)</v>
          </cell>
          <cell r="F155">
            <v>0</v>
          </cell>
          <cell r="G155">
            <v>0</v>
          </cell>
          <cell r="H155">
            <v>0</v>
          </cell>
          <cell r="I155">
            <v>4</v>
          </cell>
          <cell r="J155">
            <v>8</v>
          </cell>
          <cell r="K155">
            <v>12</v>
          </cell>
          <cell r="L155">
            <v>1</v>
          </cell>
          <cell r="M155">
            <v>6</v>
          </cell>
          <cell r="N155">
            <v>0</v>
          </cell>
          <cell r="O155">
            <v>5</v>
          </cell>
          <cell r="P155">
            <v>12</v>
          </cell>
          <cell r="Q155">
            <v>0</v>
          </cell>
          <cell r="R155">
            <v>0</v>
          </cell>
          <cell r="S155">
            <v>0</v>
          </cell>
          <cell r="T155">
            <v>4</v>
          </cell>
          <cell r="U155">
            <v>5</v>
          </cell>
          <cell r="V155">
            <v>9</v>
          </cell>
          <cell r="W155">
            <v>0</v>
          </cell>
          <cell r="X155">
            <v>1</v>
          </cell>
          <cell r="Y155">
            <v>1</v>
          </cell>
          <cell r="Z155">
            <v>7</v>
          </cell>
          <cell r="AA155">
            <v>9</v>
          </cell>
          <cell r="AB155">
            <v>0</v>
          </cell>
          <cell r="AC155">
            <v>0</v>
          </cell>
          <cell r="AD155">
            <v>0</v>
          </cell>
          <cell r="AE155">
            <v>2</v>
          </cell>
          <cell r="AF155">
            <v>0</v>
          </cell>
          <cell r="AG155">
            <v>2</v>
          </cell>
          <cell r="AH155">
            <v>0</v>
          </cell>
          <cell r="AI155">
            <v>0</v>
          </cell>
          <cell r="AJ155">
            <v>0</v>
          </cell>
          <cell r="AK155">
            <v>2</v>
          </cell>
          <cell r="AL155">
            <v>2</v>
          </cell>
        </row>
        <row r="156">
          <cell r="B156">
            <v>1044</v>
          </cell>
          <cell r="C156" t="str">
            <v>Laurea DM509</v>
          </cell>
          <cell r="D156" t="str">
            <v>NO</v>
          </cell>
          <cell r="E156" t="str">
            <v>SCIENZE DELL'EDUCAZIONE E DELLA FORMAZIONE</v>
          </cell>
          <cell r="F156">
            <v>0</v>
          </cell>
          <cell r="G156">
            <v>0</v>
          </cell>
          <cell r="H156">
            <v>0</v>
          </cell>
          <cell r="I156">
            <v>183</v>
          </cell>
          <cell r="J156">
            <v>22</v>
          </cell>
          <cell r="K156">
            <v>205</v>
          </cell>
          <cell r="L156">
            <v>51</v>
          </cell>
          <cell r="M156">
            <v>64</v>
          </cell>
          <cell r="N156">
            <v>33</v>
          </cell>
          <cell r="O156">
            <v>57</v>
          </cell>
          <cell r="P156">
            <v>205</v>
          </cell>
          <cell r="Q156">
            <v>0</v>
          </cell>
          <cell r="R156">
            <v>0</v>
          </cell>
          <cell r="S156">
            <v>0</v>
          </cell>
          <cell r="T156">
            <v>95</v>
          </cell>
          <cell r="U156">
            <v>5</v>
          </cell>
          <cell r="V156">
            <v>100</v>
          </cell>
          <cell r="W156">
            <v>0</v>
          </cell>
          <cell r="X156">
            <v>22</v>
          </cell>
          <cell r="Y156">
            <v>35</v>
          </cell>
          <cell r="Z156">
            <v>43</v>
          </cell>
          <cell r="AA156">
            <v>100</v>
          </cell>
          <cell r="AB156">
            <v>0</v>
          </cell>
          <cell r="AC156">
            <v>0</v>
          </cell>
          <cell r="AD156">
            <v>0</v>
          </cell>
          <cell r="AE156">
            <v>38</v>
          </cell>
          <cell r="AF156">
            <v>0</v>
          </cell>
          <cell r="AG156">
            <v>38</v>
          </cell>
          <cell r="AH156">
            <v>0</v>
          </cell>
          <cell r="AI156">
            <v>0</v>
          </cell>
          <cell r="AJ156">
            <v>11</v>
          </cell>
          <cell r="AK156">
            <v>27</v>
          </cell>
          <cell r="AL156">
            <v>38</v>
          </cell>
        </row>
        <row r="157">
          <cell r="B157">
            <v>1045</v>
          </cell>
          <cell r="C157" t="str">
            <v>Laurea DM509</v>
          </cell>
          <cell r="D157" t="str">
            <v>NO</v>
          </cell>
          <cell r="E157" t="str">
            <v>SCIENZE E TECNICHE PSICOLOGICHE</v>
          </cell>
          <cell r="F157">
            <v>0</v>
          </cell>
          <cell r="G157">
            <v>0</v>
          </cell>
          <cell r="H157">
            <v>0</v>
          </cell>
          <cell r="I157">
            <v>35</v>
          </cell>
          <cell r="J157">
            <v>4</v>
          </cell>
          <cell r="K157">
            <v>39</v>
          </cell>
          <cell r="L157">
            <v>4</v>
          </cell>
          <cell r="M157">
            <v>14</v>
          </cell>
          <cell r="N157">
            <v>8</v>
          </cell>
          <cell r="O157">
            <v>13</v>
          </cell>
          <cell r="P157">
            <v>39</v>
          </cell>
          <cell r="Q157">
            <v>0</v>
          </cell>
          <cell r="R157">
            <v>0</v>
          </cell>
          <cell r="S157">
            <v>0</v>
          </cell>
          <cell r="T157">
            <v>15</v>
          </cell>
          <cell r="U157">
            <v>3</v>
          </cell>
          <cell r="V157">
            <v>18</v>
          </cell>
          <cell r="W157">
            <v>0</v>
          </cell>
          <cell r="X157">
            <v>5</v>
          </cell>
          <cell r="Y157">
            <v>7</v>
          </cell>
          <cell r="Z157">
            <v>6</v>
          </cell>
          <cell r="AA157">
            <v>18</v>
          </cell>
          <cell r="AB157">
            <v>0</v>
          </cell>
          <cell r="AC157">
            <v>0</v>
          </cell>
          <cell r="AD157">
            <v>0</v>
          </cell>
          <cell r="AE157">
            <v>5</v>
          </cell>
          <cell r="AF157">
            <v>1</v>
          </cell>
          <cell r="AG157">
            <v>6</v>
          </cell>
          <cell r="AH157">
            <v>1</v>
          </cell>
          <cell r="AI157">
            <v>0</v>
          </cell>
          <cell r="AJ157">
            <v>0</v>
          </cell>
          <cell r="AK157">
            <v>5</v>
          </cell>
          <cell r="AL157">
            <v>6</v>
          </cell>
        </row>
        <row r="158">
          <cell r="B158">
            <v>1109</v>
          </cell>
          <cell r="C158" t="str">
            <v>Laurea DM509</v>
          </cell>
          <cell r="D158" t="str">
            <v>NO</v>
          </cell>
          <cell r="E158" t="str">
            <v>SCIENZE E TECNOLOGIE DELLA MODA</v>
          </cell>
          <cell r="F158">
            <v>12</v>
          </cell>
          <cell r="G158">
            <v>0</v>
          </cell>
          <cell r="H158">
            <v>12</v>
          </cell>
          <cell r="I158">
            <v>36</v>
          </cell>
          <cell r="J158">
            <v>3</v>
          </cell>
          <cell r="K158">
            <v>39</v>
          </cell>
          <cell r="L158">
            <v>11</v>
          </cell>
          <cell r="M158">
            <v>17</v>
          </cell>
          <cell r="N158">
            <v>6</v>
          </cell>
          <cell r="O158">
            <v>5</v>
          </cell>
          <cell r="P158">
            <v>51</v>
          </cell>
          <cell r="Q158">
            <v>7</v>
          </cell>
          <cell r="R158">
            <v>3</v>
          </cell>
          <cell r="S158">
            <v>10</v>
          </cell>
          <cell r="T158">
            <v>29</v>
          </cell>
          <cell r="U158">
            <v>3</v>
          </cell>
          <cell r="V158">
            <v>32</v>
          </cell>
          <cell r="W158">
            <v>18</v>
          </cell>
          <cell r="X158">
            <v>7</v>
          </cell>
          <cell r="Y158">
            <v>1</v>
          </cell>
          <cell r="Z158">
            <v>6</v>
          </cell>
          <cell r="AA158">
            <v>42</v>
          </cell>
          <cell r="AB158">
            <v>0</v>
          </cell>
          <cell r="AC158">
            <v>0</v>
          </cell>
          <cell r="AD158">
            <v>0</v>
          </cell>
          <cell r="AE158">
            <v>22</v>
          </cell>
          <cell r="AF158">
            <v>2</v>
          </cell>
          <cell r="AG158">
            <v>24</v>
          </cell>
          <cell r="AH158">
            <v>5</v>
          </cell>
          <cell r="AI158">
            <v>10</v>
          </cell>
          <cell r="AJ158">
            <v>4</v>
          </cell>
          <cell r="AK158">
            <v>5</v>
          </cell>
          <cell r="AL158">
            <v>24</v>
          </cell>
        </row>
        <row r="159">
          <cell r="B159">
            <v>1110</v>
          </cell>
          <cell r="C159" t="str">
            <v>Laurea DM509</v>
          </cell>
          <cell r="D159" t="str">
            <v>NO</v>
          </cell>
          <cell r="E159" t="str">
            <v>SCIENZE E TECNOLOGIE DELLA MODA (TARANTO)</v>
          </cell>
          <cell r="F159">
            <v>2</v>
          </cell>
          <cell r="G159">
            <v>0</v>
          </cell>
          <cell r="H159">
            <v>2</v>
          </cell>
          <cell r="I159">
            <v>13</v>
          </cell>
          <cell r="J159">
            <v>2</v>
          </cell>
          <cell r="K159">
            <v>15</v>
          </cell>
          <cell r="L159">
            <v>7</v>
          </cell>
          <cell r="M159">
            <v>3</v>
          </cell>
          <cell r="N159">
            <v>3</v>
          </cell>
          <cell r="O159">
            <v>2</v>
          </cell>
          <cell r="P159">
            <v>17</v>
          </cell>
          <cell r="Q159">
            <v>0</v>
          </cell>
          <cell r="R159">
            <v>0</v>
          </cell>
          <cell r="S159">
            <v>0</v>
          </cell>
          <cell r="T159">
            <v>7</v>
          </cell>
          <cell r="U159">
            <v>0</v>
          </cell>
          <cell r="V159">
            <v>7</v>
          </cell>
          <cell r="W159">
            <v>1</v>
          </cell>
          <cell r="X159">
            <v>1</v>
          </cell>
          <cell r="Y159">
            <v>1</v>
          </cell>
          <cell r="Z159">
            <v>4</v>
          </cell>
          <cell r="AA159">
            <v>7</v>
          </cell>
          <cell r="AB159">
            <v>0</v>
          </cell>
          <cell r="AC159">
            <v>0</v>
          </cell>
          <cell r="AD159">
            <v>0</v>
          </cell>
          <cell r="AE159">
            <v>2</v>
          </cell>
          <cell r="AF159">
            <v>0</v>
          </cell>
          <cell r="AG159">
            <v>2</v>
          </cell>
          <cell r="AH159">
            <v>0</v>
          </cell>
          <cell r="AI159">
            <v>1</v>
          </cell>
          <cell r="AJ159">
            <v>0</v>
          </cell>
          <cell r="AK159">
            <v>1</v>
          </cell>
          <cell r="AL159">
            <v>2</v>
          </cell>
        </row>
        <row r="160">
          <cell r="B160">
            <v>8606</v>
          </cell>
          <cell r="C160" t="str">
            <v>Laurea magistrale ciclo unico 5 anni DM270</v>
          </cell>
          <cell r="D160" t="str">
            <v>SI</v>
          </cell>
          <cell r="E160" t="str">
            <v>SCIENZE DELLA FORMAZIONE PRIMARIA (D.M.270/04)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143</v>
          </cell>
          <cell r="AC160">
            <v>5</v>
          </cell>
          <cell r="AD160">
            <v>148</v>
          </cell>
          <cell r="AE160">
            <v>120</v>
          </cell>
          <cell r="AF160">
            <v>2</v>
          </cell>
          <cell r="AG160">
            <v>122</v>
          </cell>
          <cell r="AH160">
            <v>57</v>
          </cell>
          <cell r="AI160">
            <v>17</v>
          </cell>
          <cell r="AJ160">
            <v>18</v>
          </cell>
          <cell r="AK160">
            <v>30</v>
          </cell>
          <cell r="AL160">
            <v>270</v>
          </cell>
        </row>
        <row r="161">
          <cell r="B161">
            <v>8605</v>
          </cell>
          <cell r="C161" t="str">
            <v>Laurea magistrale DM270</v>
          </cell>
          <cell r="D161" t="str">
            <v>NO</v>
          </cell>
          <cell r="E161" t="str">
            <v>CONSULENTE PER I SERVIZI ALLA PERSONA E ALLE IMPRESE (D.M.270/04)</v>
          </cell>
          <cell r="F161">
            <v>18</v>
          </cell>
          <cell r="G161">
            <v>2</v>
          </cell>
          <cell r="H161">
            <v>20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20</v>
          </cell>
          <cell r="Q161">
            <v>36</v>
          </cell>
          <cell r="R161">
            <v>4</v>
          </cell>
          <cell r="S161">
            <v>40</v>
          </cell>
          <cell r="T161">
            <v>10</v>
          </cell>
          <cell r="U161">
            <v>0</v>
          </cell>
          <cell r="V161">
            <v>10</v>
          </cell>
          <cell r="W161">
            <v>10</v>
          </cell>
          <cell r="X161">
            <v>0</v>
          </cell>
          <cell r="Y161">
            <v>0</v>
          </cell>
          <cell r="Z161">
            <v>0</v>
          </cell>
          <cell r="AA161">
            <v>50</v>
          </cell>
          <cell r="AB161">
            <v>37</v>
          </cell>
          <cell r="AC161">
            <v>4</v>
          </cell>
          <cell r="AD161">
            <v>41</v>
          </cell>
          <cell r="AE161">
            <v>8</v>
          </cell>
          <cell r="AF161">
            <v>1</v>
          </cell>
          <cell r="AG161">
            <v>9</v>
          </cell>
          <cell r="AH161">
            <v>6</v>
          </cell>
          <cell r="AI161">
            <v>3</v>
          </cell>
          <cell r="AJ161">
            <v>0</v>
          </cell>
          <cell r="AK161">
            <v>0</v>
          </cell>
          <cell r="AL161">
            <v>50</v>
          </cell>
        </row>
        <row r="162">
          <cell r="B162">
            <v>8014</v>
          </cell>
          <cell r="C162" t="str">
            <v>Laurea magistrale DM270</v>
          </cell>
          <cell r="D162" t="str">
            <v>SI</v>
          </cell>
          <cell r="E162" t="str">
            <v>FORMAZIONE E GESTIONE DELLE RISORSE UMANE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>
            <v>8602</v>
          </cell>
          <cell r="C163" t="str">
            <v>Laurea magistrale DM270</v>
          </cell>
          <cell r="D163" t="str">
            <v>NO</v>
          </cell>
          <cell r="E163" t="str">
            <v>INFORMAZIONE E SISTEMI EDITORIALI (D.M.270/04)</v>
          </cell>
          <cell r="F163">
            <v>25</v>
          </cell>
          <cell r="G163">
            <v>10</v>
          </cell>
          <cell r="H163">
            <v>35</v>
          </cell>
          <cell r="I163">
            <v>10</v>
          </cell>
          <cell r="J163">
            <v>7</v>
          </cell>
          <cell r="K163">
            <v>17</v>
          </cell>
          <cell r="L163">
            <v>15</v>
          </cell>
          <cell r="M163">
            <v>2</v>
          </cell>
          <cell r="N163">
            <v>0</v>
          </cell>
          <cell r="O163">
            <v>0</v>
          </cell>
          <cell r="P163">
            <v>52</v>
          </cell>
          <cell r="Q163">
            <v>15</v>
          </cell>
          <cell r="R163">
            <v>7</v>
          </cell>
          <cell r="S163">
            <v>22</v>
          </cell>
          <cell r="T163">
            <v>13</v>
          </cell>
          <cell r="U163">
            <v>3</v>
          </cell>
          <cell r="V163">
            <v>16</v>
          </cell>
          <cell r="W163">
            <v>13</v>
          </cell>
          <cell r="X163">
            <v>3</v>
          </cell>
          <cell r="Y163">
            <v>0</v>
          </cell>
          <cell r="Z163">
            <v>0</v>
          </cell>
          <cell r="AA163">
            <v>38</v>
          </cell>
          <cell r="AB163">
            <v>0</v>
          </cell>
          <cell r="AC163">
            <v>0</v>
          </cell>
          <cell r="AD163">
            <v>0</v>
          </cell>
          <cell r="AE163">
            <v>8</v>
          </cell>
          <cell r="AF163">
            <v>1</v>
          </cell>
          <cell r="AG163">
            <v>9</v>
          </cell>
          <cell r="AH163">
            <v>3</v>
          </cell>
          <cell r="AI163">
            <v>5</v>
          </cell>
          <cell r="AJ163">
            <v>1</v>
          </cell>
          <cell r="AK163">
            <v>0</v>
          </cell>
          <cell r="AL163">
            <v>9</v>
          </cell>
        </row>
        <row r="164">
          <cell r="B164">
            <v>8608</v>
          </cell>
          <cell r="C164" t="str">
            <v>Laurea magistrale DM270</v>
          </cell>
          <cell r="D164" t="str">
            <v>NO</v>
          </cell>
          <cell r="E164" t="str">
            <v>PROGETTAZIONE E GESTIONE FORMATIVA NELL'ERA DIGITALE (D.M. 270/04)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8</v>
          </cell>
          <cell r="R164">
            <v>2</v>
          </cell>
          <cell r="S164">
            <v>10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10</v>
          </cell>
          <cell r="AB164">
            <v>1</v>
          </cell>
          <cell r="AC164">
            <v>0</v>
          </cell>
          <cell r="AD164">
            <v>1</v>
          </cell>
          <cell r="AE164">
            <v>2</v>
          </cell>
          <cell r="AF164">
            <v>0</v>
          </cell>
          <cell r="AG164">
            <v>2</v>
          </cell>
          <cell r="AH164">
            <v>2</v>
          </cell>
          <cell r="AI164">
            <v>0</v>
          </cell>
          <cell r="AJ164">
            <v>0</v>
          </cell>
          <cell r="AK164">
            <v>0</v>
          </cell>
          <cell r="AL164">
            <v>3</v>
          </cell>
        </row>
        <row r="165">
          <cell r="B165">
            <v>8603</v>
          </cell>
          <cell r="C165" t="str">
            <v>Laurea magistrale DM270</v>
          </cell>
          <cell r="D165" t="str">
            <v>SI</v>
          </cell>
          <cell r="E165" t="str">
            <v>PSICOLOGIA CLINICA (D.M.270/04)</v>
          </cell>
          <cell r="F165">
            <v>57</v>
          </cell>
          <cell r="G165">
            <v>3</v>
          </cell>
          <cell r="H165">
            <v>60</v>
          </cell>
          <cell r="I165">
            <v>21</v>
          </cell>
          <cell r="J165">
            <v>2</v>
          </cell>
          <cell r="K165">
            <v>23</v>
          </cell>
          <cell r="L165">
            <v>23</v>
          </cell>
          <cell r="M165">
            <v>0</v>
          </cell>
          <cell r="N165">
            <v>0</v>
          </cell>
          <cell r="O165">
            <v>0</v>
          </cell>
          <cell r="P165">
            <v>83</v>
          </cell>
          <cell r="Q165">
            <v>62</v>
          </cell>
          <cell r="R165">
            <v>5</v>
          </cell>
          <cell r="S165">
            <v>67</v>
          </cell>
          <cell r="T165">
            <v>21</v>
          </cell>
          <cell r="U165">
            <v>5</v>
          </cell>
          <cell r="V165">
            <v>26</v>
          </cell>
          <cell r="W165">
            <v>21</v>
          </cell>
          <cell r="X165">
            <v>5</v>
          </cell>
          <cell r="Y165">
            <v>0</v>
          </cell>
          <cell r="Z165">
            <v>0</v>
          </cell>
          <cell r="AA165">
            <v>93</v>
          </cell>
          <cell r="AB165">
            <v>62</v>
          </cell>
          <cell r="AC165">
            <v>6</v>
          </cell>
          <cell r="AD165">
            <v>68</v>
          </cell>
          <cell r="AE165">
            <v>38</v>
          </cell>
          <cell r="AF165">
            <v>2</v>
          </cell>
          <cell r="AG165">
            <v>40</v>
          </cell>
          <cell r="AH165">
            <v>30</v>
          </cell>
          <cell r="AI165">
            <v>8</v>
          </cell>
          <cell r="AJ165">
            <v>2</v>
          </cell>
          <cell r="AK165">
            <v>0</v>
          </cell>
          <cell r="AL165">
            <v>108</v>
          </cell>
        </row>
        <row r="166">
          <cell r="B166">
            <v>8601</v>
          </cell>
          <cell r="C166" t="str">
            <v>Laurea magistrale DM270</v>
          </cell>
          <cell r="D166" t="str">
            <v>NO</v>
          </cell>
          <cell r="E166" t="str">
            <v>SCIENZE DELL'EDUCAZIONE DEGLI ADULTI E DELLA FORMAZIONE CONTINUA (D.M.270/04)</v>
          </cell>
          <cell r="F166">
            <v>32</v>
          </cell>
          <cell r="G166">
            <v>3</v>
          </cell>
          <cell r="H166">
            <v>35</v>
          </cell>
          <cell r="I166">
            <v>10</v>
          </cell>
          <cell r="J166">
            <v>3</v>
          </cell>
          <cell r="K166">
            <v>13</v>
          </cell>
          <cell r="L166">
            <v>9</v>
          </cell>
          <cell r="M166">
            <v>4</v>
          </cell>
          <cell r="N166">
            <v>0</v>
          </cell>
          <cell r="O166">
            <v>0</v>
          </cell>
          <cell r="P166">
            <v>48</v>
          </cell>
          <cell r="Q166">
            <v>12</v>
          </cell>
          <cell r="R166">
            <v>1</v>
          </cell>
          <cell r="S166">
            <v>13</v>
          </cell>
          <cell r="T166">
            <v>11</v>
          </cell>
          <cell r="U166">
            <v>0</v>
          </cell>
          <cell r="V166">
            <v>11</v>
          </cell>
          <cell r="W166">
            <v>9</v>
          </cell>
          <cell r="X166">
            <v>2</v>
          </cell>
          <cell r="Y166">
            <v>0</v>
          </cell>
          <cell r="Z166">
            <v>0</v>
          </cell>
          <cell r="AA166">
            <v>24</v>
          </cell>
          <cell r="AB166">
            <v>23</v>
          </cell>
          <cell r="AC166">
            <v>2</v>
          </cell>
          <cell r="AD166">
            <v>25</v>
          </cell>
          <cell r="AE166">
            <v>20</v>
          </cell>
          <cell r="AF166">
            <v>1</v>
          </cell>
          <cell r="AG166">
            <v>21</v>
          </cell>
          <cell r="AH166">
            <v>13</v>
          </cell>
          <cell r="AI166">
            <v>4</v>
          </cell>
          <cell r="AJ166">
            <v>2</v>
          </cell>
          <cell r="AK166">
            <v>2</v>
          </cell>
          <cell r="AL166">
            <v>46</v>
          </cell>
        </row>
        <row r="167">
          <cell r="B167">
            <v>8607</v>
          </cell>
          <cell r="C167" t="str">
            <v>Laurea magistrale DM270</v>
          </cell>
          <cell r="D167" t="str">
            <v>SI</v>
          </cell>
          <cell r="E167" t="str">
            <v>SCIENZE DELL'INFORMAZIONE EDITORIALE, PUBBLICA E SOCIALE (D.M.270/04)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8</v>
          </cell>
          <cell r="R167">
            <v>3</v>
          </cell>
          <cell r="S167">
            <v>11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11</v>
          </cell>
          <cell r="AB167">
            <v>19</v>
          </cell>
          <cell r="AC167">
            <v>5</v>
          </cell>
          <cell r="AD167">
            <v>24</v>
          </cell>
          <cell r="AE167">
            <v>6</v>
          </cell>
          <cell r="AF167">
            <v>3</v>
          </cell>
          <cell r="AG167">
            <v>9</v>
          </cell>
          <cell r="AH167">
            <v>8</v>
          </cell>
          <cell r="AI167">
            <v>1</v>
          </cell>
          <cell r="AJ167">
            <v>0</v>
          </cell>
          <cell r="AK167">
            <v>0</v>
          </cell>
          <cell r="AL167">
            <v>33</v>
          </cell>
        </row>
        <row r="168">
          <cell r="B168">
            <v>8604</v>
          </cell>
          <cell r="C168" t="str">
            <v>Laurea magistrale DM270</v>
          </cell>
          <cell r="D168" t="str">
            <v>SI</v>
          </cell>
          <cell r="E168" t="str">
            <v>SCIENZE PEDAGOGICHE (D.M.270/04)</v>
          </cell>
          <cell r="F168">
            <v>28</v>
          </cell>
          <cell r="G168">
            <v>2</v>
          </cell>
          <cell r="H168">
            <v>30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30</v>
          </cell>
          <cell r="Q168">
            <v>20</v>
          </cell>
          <cell r="R168">
            <v>2</v>
          </cell>
          <cell r="S168">
            <v>22</v>
          </cell>
          <cell r="T168">
            <v>15</v>
          </cell>
          <cell r="U168">
            <v>0</v>
          </cell>
          <cell r="V168">
            <v>15</v>
          </cell>
          <cell r="W168">
            <v>15</v>
          </cell>
          <cell r="X168">
            <v>0</v>
          </cell>
          <cell r="Y168">
            <v>0</v>
          </cell>
          <cell r="Z168">
            <v>0</v>
          </cell>
          <cell r="AA168">
            <v>37</v>
          </cell>
          <cell r="AB168">
            <v>50</v>
          </cell>
          <cell r="AC168">
            <v>0</v>
          </cell>
          <cell r="AD168">
            <v>50</v>
          </cell>
          <cell r="AE168">
            <v>33</v>
          </cell>
          <cell r="AF168">
            <v>0</v>
          </cell>
          <cell r="AG168">
            <v>33</v>
          </cell>
          <cell r="AH168">
            <v>28</v>
          </cell>
          <cell r="AI168">
            <v>5</v>
          </cell>
          <cell r="AJ168">
            <v>0</v>
          </cell>
          <cell r="AK168">
            <v>0</v>
          </cell>
          <cell r="AL168">
            <v>83</v>
          </cell>
        </row>
        <row r="169">
          <cell r="B169">
            <v>5042</v>
          </cell>
          <cell r="C169" t="str">
            <v>Laurea specialistica DM509</v>
          </cell>
          <cell r="D169" t="str">
            <v>NO</v>
          </cell>
          <cell r="E169" t="str">
            <v>COMUNICAZIONE E MULTIMEDIALITA'</v>
          </cell>
          <cell r="F169">
            <v>7</v>
          </cell>
          <cell r="G169">
            <v>1</v>
          </cell>
          <cell r="H169">
            <v>8</v>
          </cell>
          <cell r="I169">
            <v>5</v>
          </cell>
          <cell r="J169">
            <v>1</v>
          </cell>
          <cell r="K169">
            <v>6</v>
          </cell>
          <cell r="L169">
            <v>2</v>
          </cell>
          <cell r="M169">
            <v>2</v>
          </cell>
          <cell r="N169">
            <v>2</v>
          </cell>
          <cell r="O169">
            <v>0</v>
          </cell>
          <cell r="P169">
            <v>14</v>
          </cell>
          <cell r="Q169">
            <v>0</v>
          </cell>
          <cell r="R169">
            <v>0</v>
          </cell>
          <cell r="S169">
            <v>0</v>
          </cell>
          <cell r="T169">
            <v>1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</v>
          </cell>
          <cell r="AF169">
            <v>0</v>
          </cell>
          <cell r="AG169">
            <v>1</v>
          </cell>
          <cell r="AH169">
            <v>0</v>
          </cell>
          <cell r="AI169">
            <v>0</v>
          </cell>
          <cell r="AJ169">
            <v>1</v>
          </cell>
          <cell r="AK169">
            <v>0</v>
          </cell>
          <cell r="AL169">
            <v>1</v>
          </cell>
        </row>
        <row r="170">
          <cell r="B170">
            <v>5037</v>
          </cell>
          <cell r="C170" t="str">
            <v>Laurea specialistica DM509</v>
          </cell>
          <cell r="D170" t="str">
            <v>NO</v>
          </cell>
          <cell r="E170" t="str">
            <v>PROGRAMMAZIONE E GESTIONE DEI SERVIZI EDUCATIVI E FORMATIVI</v>
          </cell>
          <cell r="F170">
            <v>19</v>
          </cell>
          <cell r="G170">
            <v>0</v>
          </cell>
          <cell r="H170">
            <v>19</v>
          </cell>
          <cell r="I170">
            <v>19</v>
          </cell>
          <cell r="J170">
            <v>2</v>
          </cell>
          <cell r="K170">
            <v>21</v>
          </cell>
          <cell r="L170">
            <v>11</v>
          </cell>
          <cell r="M170">
            <v>6</v>
          </cell>
          <cell r="N170">
            <v>2</v>
          </cell>
          <cell r="O170">
            <v>2</v>
          </cell>
          <cell r="P170">
            <v>40</v>
          </cell>
          <cell r="Q170">
            <v>0</v>
          </cell>
          <cell r="R170">
            <v>0</v>
          </cell>
          <cell r="S170">
            <v>0</v>
          </cell>
          <cell r="T170">
            <v>14</v>
          </cell>
          <cell r="U170">
            <v>2</v>
          </cell>
          <cell r="V170">
            <v>16</v>
          </cell>
          <cell r="W170">
            <v>8</v>
          </cell>
          <cell r="X170">
            <v>2</v>
          </cell>
          <cell r="Y170">
            <v>2</v>
          </cell>
          <cell r="Z170">
            <v>4</v>
          </cell>
          <cell r="AA170">
            <v>16</v>
          </cell>
          <cell r="AB170">
            <v>0</v>
          </cell>
          <cell r="AC170">
            <v>0</v>
          </cell>
          <cell r="AD170">
            <v>0</v>
          </cell>
          <cell r="AE170">
            <v>6</v>
          </cell>
          <cell r="AF170">
            <v>0</v>
          </cell>
          <cell r="AG170">
            <v>6</v>
          </cell>
          <cell r="AH170">
            <v>0</v>
          </cell>
          <cell r="AI170">
            <v>1</v>
          </cell>
          <cell r="AJ170">
            <v>3</v>
          </cell>
          <cell r="AK170">
            <v>2</v>
          </cell>
          <cell r="AL170">
            <v>6</v>
          </cell>
        </row>
        <row r="171">
          <cell r="B171">
            <v>5039</v>
          </cell>
          <cell r="C171" t="str">
            <v>Laurea specialistica DM509</v>
          </cell>
          <cell r="D171" t="str">
            <v>NO</v>
          </cell>
          <cell r="E171" t="str">
            <v>PSICOLOGIA CLINICA DELLO SVILUPPO E DELLE RELAZIONI</v>
          </cell>
          <cell r="F171">
            <v>0</v>
          </cell>
          <cell r="G171">
            <v>0</v>
          </cell>
          <cell r="H171">
            <v>0</v>
          </cell>
          <cell r="I171">
            <v>16</v>
          </cell>
          <cell r="J171">
            <v>2</v>
          </cell>
          <cell r="K171">
            <v>18</v>
          </cell>
          <cell r="L171">
            <v>7</v>
          </cell>
          <cell r="M171">
            <v>7</v>
          </cell>
          <cell r="N171">
            <v>4</v>
          </cell>
          <cell r="O171">
            <v>0</v>
          </cell>
          <cell r="P171">
            <v>18</v>
          </cell>
          <cell r="Q171">
            <v>0</v>
          </cell>
          <cell r="R171">
            <v>0</v>
          </cell>
          <cell r="S171">
            <v>0</v>
          </cell>
          <cell r="T171">
            <v>6</v>
          </cell>
          <cell r="U171">
            <v>2</v>
          </cell>
          <cell r="V171">
            <v>8</v>
          </cell>
          <cell r="W171">
            <v>0</v>
          </cell>
          <cell r="X171">
            <v>3</v>
          </cell>
          <cell r="Y171">
            <v>1</v>
          </cell>
          <cell r="Z171">
            <v>4</v>
          </cell>
          <cell r="AA171">
            <v>8</v>
          </cell>
          <cell r="AB171">
            <v>0</v>
          </cell>
          <cell r="AC171">
            <v>0</v>
          </cell>
          <cell r="AD171">
            <v>0</v>
          </cell>
          <cell r="AE171">
            <v>2</v>
          </cell>
          <cell r="AF171">
            <v>0</v>
          </cell>
          <cell r="AG171">
            <v>2</v>
          </cell>
          <cell r="AH171">
            <v>0</v>
          </cell>
          <cell r="AI171">
            <v>0</v>
          </cell>
          <cell r="AJ171">
            <v>1</v>
          </cell>
          <cell r="AK171">
            <v>1</v>
          </cell>
          <cell r="AL171">
            <v>2</v>
          </cell>
        </row>
        <row r="172">
          <cell r="B172">
            <v>5038</v>
          </cell>
          <cell r="C172" t="str">
            <v>Laurea specialistica DM509</v>
          </cell>
          <cell r="D172" t="str">
            <v>NO</v>
          </cell>
          <cell r="E172" t="str">
            <v>PSICOLOGIA DELL'ORGANIZZAZIONE E DELLA COMUNICAZIONE</v>
          </cell>
          <cell r="F172">
            <v>0</v>
          </cell>
          <cell r="G172">
            <v>0</v>
          </cell>
          <cell r="H172">
            <v>0</v>
          </cell>
          <cell r="I172">
            <v>6</v>
          </cell>
          <cell r="J172">
            <v>2</v>
          </cell>
          <cell r="K172">
            <v>8</v>
          </cell>
          <cell r="L172">
            <v>2</v>
          </cell>
          <cell r="M172">
            <v>4</v>
          </cell>
          <cell r="N172">
            <v>2</v>
          </cell>
          <cell r="O172">
            <v>0</v>
          </cell>
          <cell r="P172">
            <v>8</v>
          </cell>
          <cell r="Q172">
            <v>0</v>
          </cell>
          <cell r="R172">
            <v>0</v>
          </cell>
          <cell r="S172">
            <v>0</v>
          </cell>
          <cell r="T172">
            <v>4</v>
          </cell>
          <cell r="U172">
            <v>0</v>
          </cell>
          <cell r="V172">
            <v>4</v>
          </cell>
          <cell r="W172">
            <v>0</v>
          </cell>
          <cell r="X172">
            <v>4</v>
          </cell>
          <cell r="Y172">
            <v>0</v>
          </cell>
          <cell r="Z172">
            <v>0</v>
          </cell>
          <cell r="AA172">
            <v>4</v>
          </cell>
          <cell r="AB172">
            <v>0</v>
          </cell>
          <cell r="AC172">
            <v>0</v>
          </cell>
          <cell r="AD172">
            <v>0</v>
          </cell>
          <cell r="AE172">
            <v>1</v>
          </cell>
          <cell r="AF172">
            <v>0</v>
          </cell>
          <cell r="AG172">
            <v>1</v>
          </cell>
          <cell r="AH172">
            <v>0</v>
          </cell>
          <cell r="AI172">
            <v>0</v>
          </cell>
          <cell r="AJ172">
            <v>0</v>
          </cell>
          <cell r="AK172">
            <v>1</v>
          </cell>
          <cell r="AL172">
            <v>1</v>
          </cell>
        </row>
        <row r="173">
          <cell r="B173">
            <v>5058</v>
          </cell>
          <cell r="C173" t="str">
            <v>Laurea specialistica DM509</v>
          </cell>
          <cell r="D173" t="str">
            <v>NO</v>
          </cell>
          <cell r="E173" t="str">
            <v>SCIENZE DELL'EDUCAZIONE DEGLI ADULTI E FORMAZIONE CONTINUA</v>
          </cell>
          <cell r="F173">
            <v>0</v>
          </cell>
          <cell r="G173">
            <v>0</v>
          </cell>
          <cell r="H173">
            <v>0</v>
          </cell>
          <cell r="I173">
            <v>1</v>
          </cell>
          <cell r="J173">
            <v>0</v>
          </cell>
          <cell r="K173">
            <v>1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1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1</v>
          </cell>
          <cell r="V173">
            <v>5</v>
          </cell>
          <cell r="W173">
            <v>0</v>
          </cell>
          <cell r="X173">
            <v>0</v>
          </cell>
          <cell r="Y173">
            <v>2</v>
          </cell>
          <cell r="Z173">
            <v>3</v>
          </cell>
          <cell r="AA173">
            <v>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>
            <v>5041</v>
          </cell>
          <cell r="C174" t="str">
            <v>Laurea specialistica DM509</v>
          </cell>
          <cell r="D174" t="str">
            <v>NO</v>
          </cell>
          <cell r="E174" t="str">
            <v>SCIENZE PEDAGOGICHE</v>
          </cell>
          <cell r="F174">
            <v>12</v>
          </cell>
          <cell r="G174">
            <v>0</v>
          </cell>
          <cell r="H174">
            <v>12</v>
          </cell>
          <cell r="I174">
            <v>28</v>
          </cell>
          <cell r="J174">
            <v>1</v>
          </cell>
          <cell r="K174">
            <v>29</v>
          </cell>
          <cell r="L174">
            <v>14</v>
          </cell>
          <cell r="M174">
            <v>7</v>
          </cell>
          <cell r="N174">
            <v>8</v>
          </cell>
          <cell r="O174">
            <v>0</v>
          </cell>
          <cell r="P174">
            <v>41</v>
          </cell>
          <cell r="Q174">
            <v>0</v>
          </cell>
          <cell r="R174">
            <v>0</v>
          </cell>
          <cell r="S174">
            <v>0</v>
          </cell>
          <cell r="T174">
            <v>28</v>
          </cell>
          <cell r="U174">
            <v>0</v>
          </cell>
          <cell r="V174">
            <v>28</v>
          </cell>
          <cell r="W174">
            <v>11</v>
          </cell>
          <cell r="X174">
            <v>10</v>
          </cell>
          <cell r="Y174">
            <v>3</v>
          </cell>
          <cell r="Z174">
            <v>4</v>
          </cell>
          <cell r="AA174">
            <v>28</v>
          </cell>
          <cell r="AB174">
            <v>0</v>
          </cell>
          <cell r="AC174">
            <v>0</v>
          </cell>
          <cell r="AD174">
            <v>0</v>
          </cell>
          <cell r="AE174">
            <v>5</v>
          </cell>
          <cell r="AF174">
            <v>1</v>
          </cell>
          <cell r="AG174">
            <v>6</v>
          </cell>
          <cell r="AH174">
            <v>0</v>
          </cell>
          <cell r="AI174">
            <v>3</v>
          </cell>
          <cell r="AJ174">
            <v>0</v>
          </cell>
          <cell r="AK174">
            <v>3</v>
          </cell>
          <cell r="AL174">
            <v>6</v>
          </cell>
        </row>
        <row r="175">
          <cell r="B175">
            <v>7753</v>
          </cell>
          <cell r="C175" t="str">
            <v>Laurea DM270</v>
          </cell>
          <cell r="D175" t="str">
            <v>NO</v>
          </cell>
          <cell r="E175" t="str">
            <v>SCIENZE E TECNOLOGIE PER I BENI CULTURALI (D.M.270/04)</v>
          </cell>
          <cell r="F175">
            <v>2</v>
          </cell>
          <cell r="G175">
            <v>1</v>
          </cell>
          <cell r="H175">
            <v>3</v>
          </cell>
          <cell r="I175">
            <v>2</v>
          </cell>
          <cell r="J175">
            <v>0</v>
          </cell>
          <cell r="K175">
            <v>2</v>
          </cell>
          <cell r="L175">
            <v>2</v>
          </cell>
          <cell r="M175">
            <v>0</v>
          </cell>
          <cell r="N175">
            <v>0</v>
          </cell>
          <cell r="O175">
            <v>0</v>
          </cell>
          <cell r="P175">
            <v>5</v>
          </cell>
          <cell r="Q175">
            <v>1</v>
          </cell>
          <cell r="R175">
            <v>0</v>
          </cell>
          <cell r="S175">
            <v>1</v>
          </cell>
          <cell r="T175">
            <v>1</v>
          </cell>
          <cell r="U175">
            <v>0</v>
          </cell>
          <cell r="V175">
            <v>1</v>
          </cell>
          <cell r="W175">
            <v>1</v>
          </cell>
          <cell r="X175">
            <v>0</v>
          </cell>
          <cell r="Y175">
            <v>0</v>
          </cell>
          <cell r="Z175">
            <v>0</v>
          </cell>
          <cell r="AA175">
            <v>2</v>
          </cell>
          <cell r="AB175">
            <v>2</v>
          </cell>
          <cell r="AC175">
            <v>0</v>
          </cell>
          <cell r="AD175">
            <v>2</v>
          </cell>
          <cell r="AE175">
            <v>3</v>
          </cell>
          <cell r="AF175">
            <v>0</v>
          </cell>
          <cell r="AG175">
            <v>3</v>
          </cell>
          <cell r="AH175">
            <v>2</v>
          </cell>
          <cell r="AI175">
            <v>1</v>
          </cell>
          <cell r="AJ175">
            <v>0</v>
          </cell>
          <cell r="AK175">
            <v>0</v>
          </cell>
          <cell r="AL175">
            <v>5</v>
          </cell>
        </row>
        <row r="176">
          <cell r="B176">
            <v>7751</v>
          </cell>
          <cell r="C176" t="str">
            <v>Laurea DM270</v>
          </cell>
          <cell r="D176" t="str">
            <v>SI</v>
          </cell>
          <cell r="E176" t="str">
            <v>SCIENZE GEOLOGICHE (D.M.270/04)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2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  <cell r="Q176">
            <v>5</v>
          </cell>
          <cell r="R176">
            <v>0</v>
          </cell>
          <cell r="S176">
            <v>5</v>
          </cell>
          <cell r="T176">
            <v>3</v>
          </cell>
          <cell r="U176">
            <v>4</v>
          </cell>
          <cell r="V176">
            <v>7</v>
          </cell>
          <cell r="W176">
            <v>1</v>
          </cell>
          <cell r="X176">
            <v>6</v>
          </cell>
          <cell r="Y176">
            <v>0</v>
          </cell>
          <cell r="Z176">
            <v>0</v>
          </cell>
          <cell r="AA176">
            <v>12</v>
          </cell>
          <cell r="AB176">
            <v>3</v>
          </cell>
          <cell r="AC176">
            <v>0</v>
          </cell>
          <cell r="AD176">
            <v>3</v>
          </cell>
          <cell r="AE176">
            <v>7</v>
          </cell>
          <cell r="AF176">
            <v>6</v>
          </cell>
          <cell r="AG176">
            <v>13</v>
          </cell>
          <cell r="AH176">
            <v>3</v>
          </cell>
          <cell r="AI176">
            <v>6</v>
          </cell>
          <cell r="AJ176">
            <v>3</v>
          </cell>
          <cell r="AK176">
            <v>1</v>
          </cell>
          <cell r="AL176">
            <v>16</v>
          </cell>
        </row>
        <row r="177">
          <cell r="B177">
            <v>1058</v>
          </cell>
          <cell r="C177" t="str">
            <v>Laurea DM509</v>
          </cell>
          <cell r="D177" t="str">
            <v>NO</v>
          </cell>
          <cell r="E177" t="str">
            <v>SCIENZA E TECNOL.DIAGNOSTICA CONSERVAZIONE BENI CULTURALI</v>
          </cell>
          <cell r="F177">
            <v>0</v>
          </cell>
          <cell r="G177">
            <v>0</v>
          </cell>
          <cell r="H177">
            <v>0</v>
          </cell>
          <cell r="I177">
            <v>19</v>
          </cell>
          <cell r="J177">
            <v>3</v>
          </cell>
          <cell r="K177">
            <v>22</v>
          </cell>
          <cell r="L177">
            <v>1</v>
          </cell>
          <cell r="M177">
            <v>6</v>
          </cell>
          <cell r="N177">
            <v>5</v>
          </cell>
          <cell r="O177">
            <v>10</v>
          </cell>
          <cell r="P177">
            <v>22</v>
          </cell>
          <cell r="Q177">
            <v>0</v>
          </cell>
          <cell r="R177">
            <v>0</v>
          </cell>
          <cell r="S177">
            <v>0</v>
          </cell>
          <cell r="T177">
            <v>7</v>
          </cell>
          <cell r="U177">
            <v>3</v>
          </cell>
          <cell r="V177">
            <v>10</v>
          </cell>
          <cell r="W177">
            <v>0</v>
          </cell>
          <cell r="X177">
            <v>1</v>
          </cell>
          <cell r="Y177">
            <v>1</v>
          </cell>
          <cell r="Z177">
            <v>8</v>
          </cell>
          <cell r="AA177">
            <v>10</v>
          </cell>
          <cell r="AB177">
            <v>0</v>
          </cell>
          <cell r="AC177">
            <v>0</v>
          </cell>
          <cell r="AD177">
            <v>0</v>
          </cell>
          <cell r="AE177">
            <v>3</v>
          </cell>
          <cell r="AF177">
            <v>1</v>
          </cell>
          <cell r="AG177">
            <v>4</v>
          </cell>
          <cell r="AH177">
            <v>0</v>
          </cell>
          <cell r="AI177">
            <v>0</v>
          </cell>
          <cell r="AJ177">
            <v>1</v>
          </cell>
          <cell r="AK177">
            <v>3</v>
          </cell>
          <cell r="AL177">
            <v>4</v>
          </cell>
        </row>
        <row r="178">
          <cell r="B178">
            <v>1061</v>
          </cell>
          <cell r="C178" t="str">
            <v>Laurea DM509</v>
          </cell>
          <cell r="D178" t="str">
            <v>NO</v>
          </cell>
          <cell r="E178" t="str">
            <v>SCIENZE GEOLOGICHE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5</v>
          </cell>
          <cell r="K178">
            <v>6</v>
          </cell>
          <cell r="L178">
            <v>1</v>
          </cell>
          <cell r="M178">
            <v>0</v>
          </cell>
          <cell r="N178">
            <v>1</v>
          </cell>
          <cell r="O178">
            <v>4</v>
          </cell>
          <cell r="P178">
            <v>6</v>
          </cell>
          <cell r="Q178">
            <v>0</v>
          </cell>
          <cell r="R178">
            <v>0</v>
          </cell>
          <cell r="S178">
            <v>0</v>
          </cell>
          <cell r="T178">
            <v>2</v>
          </cell>
          <cell r="U178">
            <v>1</v>
          </cell>
          <cell r="V178">
            <v>3</v>
          </cell>
          <cell r="W178">
            <v>0</v>
          </cell>
          <cell r="X178">
            <v>0</v>
          </cell>
          <cell r="Y178">
            <v>2</v>
          </cell>
          <cell r="Z178">
            <v>1</v>
          </cell>
          <cell r="AA178">
            <v>3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3</v>
          </cell>
          <cell r="AG178">
            <v>3</v>
          </cell>
          <cell r="AH178">
            <v>0</v>
          </cell>
          <cell r="AI178">
            <v>0</v>
          </cell>
          <cell r="AJ178">
            <v>0</v>
          </cell>
          <cell r="AK178">
            <v>3</v>
          </cell>
          <cell r="AL178">
            <v>3</v>
          </cell>
        </row>
        <row r="179">
          <cell r="B179">
            <v>8016</v>
          </cell>
          <cell r="C179" t="str">
            <v>Laurea magistrale ciclo unico 5 anni</v>
          </cell>
          <cell r="D179" t="str">
            <v>SI</v>
          </cell>
          <cell r="E179" t="str">
            <v>CONSERVAZIONE E RESTAURO DEI BENI CULTURALI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B180">
            <v>8742</v>
          </cell>
          <cell r="C180" t="str">
            <v>Laurea magistrale DM270</v>
          </cell>
          <cell r="D180" t="str">
            <v>NO</v>
          </cell>
          <cell r="E180" t="str">
            <v>SCIENZA PER LA DIAGNOSTICA E CONSERVAZIONE DEI BENI CULTURALI (D.M.270/04)</v>
          </cell>
          <cell r="F180">
            <v>1</v>
          </cell>
          <cell r="G180">
            <v>1</v>
          </cell>
          <cell r="H180">
            <v>2</v>
          </cell>
          <cell r="I180">
            <v>7</v>
          </cell>
          <cell r="J180">
            <v>1</v>
          </cell>
          <cell r="K180">
            <v>8</v>
          </cell>
          <cell r="L180">
            <v>7</v>
          </cell>
          <cell r="M180">
            <v>1</v>
          </cell>
          <cell r="N180">
            <v>0</v>
          </cell>
          <cell r="O180">
            <v>0</v>
          </cell>
          <cell r="P180">
            <v>10</v>
          </cell>
          <cell r="Q180">
            <v>0</v>
          </cell>
          <cell r="R180">
            <v>1</v>
          </cell>
          <cell r="S180">
            <v>1</v>
          </cell>
          <cell r="T180">
            <v>4</v>
          </cell>
          <cell r="U180">
            <v>2</v>
          </cell>
          <cell r="V180">
            <v>6</v>
          </cell>
          <cell r="W180">
            <v>5</v>
          </cell>
          <cell r="X180">
            <v>1</v>
          </cell>
          <cell r="Y180">
            <v>0</v>
          </cell>
          <cell r="Z180">
            <v>0</v>
          </cell>
          <cell r="AA180">
            <v>7</v>
          </cell>
          <cell r="AB180">
            <v>3</v>
          </cell>
          <cell r="AC180">
            <v>2</v>
          </cell>
          <cell r="AD180">
            <v>5</v>
          </cell>
          <cell r="AE180">
            <v>9</v>
          </cell>
          <cell r="AF180">
            <v>0</v>
          </cell>
          <cell r="AG180">
            <v>9</v>
          </cell>
          <cell r="AH180">
            <v>6</v>
          </cell>
          <cell r="AI180">
            <v>2</v>
          </cell>
          <cell r="AJ180">
            <v>1</v>
          </cell>
          <cell r="AK180">
            <v>0</v>
          </cell>
          <cell r="AL180">
            <v>14</v>
          </cell>
        </row>
        <row r="181">
          <cell r="B181">
            <v>8751</v>
          </cell>
          <cell r="C181" t="str">
            <v>Laurea magistrale DM270</v>
          </cell>
          <cell r="D181" t="str">
            <v>SI</v>
          </cell>
          <cell r="E181" t="str">
            <v>SCIENZE GEOLOGICHE E GEOFISICHE (D.M.270/04)</v>
          </cell>
          <cell r="F181">
            <v>2</v>
          </cell>
          <cell r="G181">
            <v>6</v>
          </cell>
          <cell r="H181">
            <v>8</v>
          </cell>
          <cell r="I181">
            <v>3</v>
          </cell>
          <cell r="J181">
            <v>3</v>
          </cell>
          <cell r="K181">
            <v>6</v>
          </cell>
          <cell r="L181">
            <v>6</v>
          </cell>
          <cell r="M181">
            <v>0</v>
          </cell>
          <cell r="N181">
            <v>0</v>
          </cell>
          <cell r="O181">
            <v>0</v>
          </cell>
          <cell r="P181">
            <v>14</v>
          </cell>
          <cell r="Q181">
            <v>1</v>
          </cell>
          <cell r="R181">
            <v>3</v>
          </cell>
          <cell r="S181">
            <v>4</v>
          </cell>
          <cell r="T181">
            <v>3</v>
          </cell>
          <cell r="U181">
            <v>0</v>
          </cell>
          <cell r="V181">
            <v>3</v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7</v>
          </cell>
          <cell r="AB181">
            <v>1</v>
          </cell>
          <cell r="AC181">
            <v>0</v>
          </cell>
          <cell r="AD181">
            <v>1</v>
          </cell>
          <cell r="AE181">
            <v>5</v>
          </cell>
          <cell r="AF181">
            <v>2</v>
          </cell>
          <cell r="AG181">
            <v>7</v>
          </cell>
          <cell r="AH181">
            <v>6</v>
          </cell>
          <cell r="AI181">
            <v>0</v>
          </cell>
          <cell r="AJ181">
            <v>1</v>
          </cell>
          <cell r="AK181">
            <v>0</v>
          </cell>
          <cell r="AL181">
            <v>8</v>
          </cell>
        </row>
        <row r="182">
          <cell r="B182">
            <v>5048</v>
          </cell>
          <cell r="C182" t="str">
            <v>Laurea specialistica DM509</v>
          </cell>
          <cell r="D182" t="str">
            <v>NO</v>
          </cell>
          <cell r="E182" t="str">
            <v>SCIENZA E TECNOLOGIE PER L'AMBIENTE E IL TERRITORIO</v>
          </cell>
          <cell r="F182">
            <v>0</v>
          </cell>
          <cell r="G182">
            <v>0</v>
          </cell>
          <cell r="H182">
            <v>0</v>
          </cell>
          <cell r="I182">
            <v>1</v>
          </cell>
          <cell r="J182">
            <v>0</v>
          </cell>
          <cell r="K182">
            <v>1</v>
          </cell>
          <cell r="L182">
            <v>1</v>
          </cell>
          <cell r="M182">
            <v>0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>
            <v>0</v>
          </cell>
          <cell r="T182">
            <v>1</v>
          </cell>
          <cell r="U182">
            <v>0</v>
          </cell>
          <cell r="V182">
            <v>1</v>
          </cell>
          <cell r="W182">
            <v>0</v>
          </cell>
          <cell r="X182">
            <v>1</v>
          </cell>
          <cell r="Y182">
            <v>0</v>
          </cell>
          <cell r="Z182">
            <v>0</v>
          </cell>
          <cell r="AA182">
            <v>1</v>
          </cell>
          <cell r="AB182">
            <v>0</v>
          </cell>
          <cell r="AC182">
            <v>0</v>
          </cell>
          <cell r="AD182">
            <v>0</v>
          </cell>
          <cell r="AE182">
            <v>1</v>
          </cell>
          <cell r="AF182">
            <v>1</v>
          </cell>
          <cell r="AG182">
            <v>2</v>
          </cell>
          <cell r="AH182">
            <v>1</v>
          </cell>
          <cell r="AI182">
            <v>0</v>
          </cell>
          <cell r="AJ182">
            <v>0</v>
          </cell>
          <cell r="AK182">
            <v>1</v>
          </cell>
          <cell r="AL182">
            <v>2</v>
          </cell>
        </row>
        <row r="183">
          <cell r="B183">
            <v>7054</v>
          </cell>
          <cell r="C183" t="str">
            <v>Laurea DM270</v>
          </cell>
          <cell r="D183" t="str">
            <v>SI</v>
          </cell>
          <cell r="E183" t="str">
            <v>ECONOMIA E COMMERCIO (D.M.270/04)</v>
          </cell>
          <cell r="F183">
            <v>26</v>
          </cell>
          <cell r="G183">
            <v>15</v>
          </cell>
          <cell r="H183">
            <v>41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41</v>
          </cell>
          <cell r="Q183">
            <v>32</v>
          </cell>
          <cell r="R183">
            <v>23</v>
          </cell>
          <cell r="S183">
            <v>55</v>
          </cell>
          <cell r="T183">
            <v>12</v>
          </cell>
          <cell r="U183">
            <v>21</v>
          </cell>
          <cell r="V183">
            <v>33</v>
          </cell>
          <cell r="W183">
            <v>33</v>
          </cell>
          <cell r="X183">
            <v>0</v>
          </cell>
          <cell r="Y183">
            <v>0</v>
          </cell>
          <cell r="Z183">
            <v>0</v>
          </cell>
          <cell r="AA183">
            <v>88</v>
          </cell>
          <cell r="AB183">
            <v>32</v>
          </cell>
          <cell r="AC183">
            <v>45</v>
          </cell>
          <cell r="AD183">
            <v>77</v>
          </cell>
          <cell r="AE183">
            <v>52</v>
          </cell>
          <cell r="AF183">
            <v>55</v>
          </cell>
          <cell r="AG183">
            <v>107</v>
          </cell>
          <cell r="AH183">
            <v>70</v>
          </cell>
          <cell r="AI183">
            <v>35</v>
          </cell>
          <cell r="AJ183">
            <v>1</v>
          </cell>
          <cell r="AK183">
            <v>1</v>
          </cell>
          <cell r="AL183">
            <v>184</v>
          </cell>
        </row>
        <row r="184">
          <cell r="B184">
            <v>7055</v>
          </cell>
          <cell r="C184" t="str">
            <v>Laurea DM270</v>
          </cell>
          <cell r="D184" t="str">
            <v>SI</v>
          </cell>
          <cell r="E184" t="str">
            <v>SCIENZE STATISTICHE (D.M.270/04)</v>
          </cell>
          <cell r="F184">
            <v>4</v>
          </cell>
          <cell r="G184">
            <v>5</v>
          </cell>
          <cell r="H184">
            <v>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9</v>
          </cell>
          <cell r="Q184">
            <v>4</v>
          </cell>
          <cell r="R184">
            <v>5</v>
          </cell>
          <cell r="S184">
            <v>9</v>
          </cell>
          <cell r="T184">
            <v>0</v>
          </cell>
          <cell r="U184">
            <v>1</v>
          </cell>
          <cell r="V184">
            <v>1</v>
          </cell>
          <cell r="W184">
            <v>1</v>
          </cell>
          <cell r="X184">
            <v>0</v>
          </cell>
          <cell r="Y184">
            <v>0</v>
          </cell>
          <cell r="Z184">
            <v>0</v>
          </cell>
          <cell r="AA184">
            <v>10</v>
          </cell>
          <cell r="AB184">
            <v>8</v>
          </cell>
          <cell r="AC184">
            <v>6</v>
          </cell>
          <cell r="AD184">
            <v>14</v>
          </cell>
          <cell r="AE184">
            <v>1</v>
          </cell>
          <cell r="AF184">
            <v>1</v>
          </cell>
          <cell r="AG184">
            <v>2</v>
          </cell>
          <cell r="AH184">
            <v>1</v>
          </cell>
          <cell r="AI184">
            <v>1</v>
          </cell>
          <cell r="AJ184">
            <v>0</v>
          </cell>
          <cell r="AK184">
            <v>0</v>
          </cell>
          <cell r="AL184">
            <v>16</v>
          </cell>
        </row>
        <row r="185">
          <cell r="B185">
            <v>1012</v>
          </cell>
          <cell r="C185" t="str">
            <v>Laurea DM509</v>
          </cell>
          <cell r="D185" t="str">
            <v>NO</v>
          </cell>
          <cell r="E185" t="str">
            <v>ECONOMIA E COMMERCIO</v>
          </cell>
          <cell r="F185">
            <v>18</v>
          </cell>
          <cell r="G185">
            <v>7</v>
          </cell>
          <cell r="H185">
            <v>25</v>
          </cell>
          <cell r="I185">
            <v>72</v>
          </cell>
          <cell r="J185">
            <v>67</v>
          </cell>
          <cell r="K185">
            <v>139</v>
          </cell>
          <cell r="L185">
            <v>41</v>
          </cell>
          <cell r="M185">
            <v>24</v>
          </cell>
          <cell r="N185">
            <v>28</v>
          </cell>
          <cell r="O185">
            <v>46</v>
          </cell>
          <cell r="P185">
            <v>164</v>
          </cell>
          <cell r="Q185">
            <v>0</v>
          </cell>
          <cell r="R185">
            <v>0</v>
          </cell>
          <cell r="S185">
            <v>0</v>
          </cell>
          <cell r="T185">
            <v>52</v>
          </cell>
          <cell r="U185">
            <v>50</v>
          </cell>
          <cell r="V185">
            <v>102</v>
          </cell>
          <cell r="W185">
            <v>17</v>
          </cell>
          <cell r="X185">
            <v>25</v>
          </cell>
          <cell r="Y185">
            <v>18</v>
          </cell>
          <cell r="Z185">
            <v>42</v>
          </cell>
          <cell r="AA185">
            <v>102</v>
          </cell>
          <cell r="AB185">
            <v>0</v>
          </cell>
          <cell r="AC185">
            <v>1</v>
          </cell>
          <cell r="AD185">
            <v>1</v>
          </cell>
          <cell r="AE185">
            <v>23</v>
          </cell>
          <cell r="AF185">
            <v>27</v>
          </cell>
          <cell r="AG185">
            <v>50</v>
          </cell>
          <cell r="AH185">
            <v>1</v>
          </cell>
          <cell r="AI185">
            <v>5</v>
          </cell>
          <cell r="AJ185">
            <v>19</v>
          </cell>
          <cell r="AK185">
            <v>25</v>
          </cell>
          <cell r="AL185">
            <v>51</v>
          </cell>
        </row>
        <row r="186">
          <cell r="B186">
            <v>1014</v>
          </cell>
          <cell r="C186" t="str">
            <v>Laurea DM509</v>
          </cell>
          <cell r="D186" t="str">
            <v>NO</v>
          </cell>
          <cell r="E186" t="str">
            <v>SCIENZE STATISTICHE ED ECONOMICHE</v>
          </cell>
          <cell r="F186">
            <v>2</v>
          </cell>
          <cell r="G186">
            <v>2</v>
          </cell>
          <cell r="H186">
            <v>4</v>
          </cell>
          <cell r="I186">
            <v>3</v>
          </cell>
          <cell r="J186">
            <v>3</v>
          </cell>
          <cell r="K186">
            <v>6</v>
          </cell>
          <cell r="L186">
            <v>1</v>
          </cell>
          <cell r="M186">
            <v>1</v>
          </cell>
          <cell r="N186">
            <v>1</v>
          </cell>
          <cell r="O186">
            <v>3</v>
          </cell>
          <cell r="P186">
            <v>10</v>
          </cell>
          <cell r="Q186">
            <v>0</v>
          </cell>
          <cell r="R186">
            <v>0</v>
          </cell>
          <cell r="S186">
            <v>0</v>
          </cell>
          <cell r="T186">
            <v>3</v>
          </cell>
          <cell r="U186">
            <v>3</v>
          </cell>
          <cell r="V186">
            <v>6</v>
          </cell>
          <cell r="W186">
            <v>4</v>
          </cell>
          <cell r="X186">
            <v>2</v>
          </cell>
          <cell r="Y186">
            <v>0</v>
          </cell>
          <cell r="Z186">
            <v>0</v>
          </cell>
          <cell r="AA186">
            <v>6</v>
          </cell>
          <cell r="AB186">
            <v>0</v>
          </cell>
          <cell r="AC186">
            <v>0</v>
          </cell>
          <cell r="AD186">
            <v>0</v>
          </cell>
          <cell r="AE186">
            <v>4</v>
          </cell>
          <cell r="AF186">
            <v>0</v>
          </cell>
          <cell r="AG186">
            <v>4</v>
          </cell>
          <cell r="AH186">
            <v>0</v>
          </cell>
          <cell r="AI186">
            <v>1</v>
          </cell>
          <cell r="AJ186">
            <v>3</v>
          </cell>
          <cell r="AK186">
            <v>0</v>
          </cell>
          <cell r="AL186">
            <v>4</v>
          </cell>
        </row>
        <row r="187">
          <cell r="B187">
            <v>8964</v>
          </cell>
          <cell r="C187" t="str">
            <v>Laurea magistrale DM270</v>
          </cell>
          <cell r="D187" t="str">
            <v>SI</v>
          </cell>
          <cell r="E187" t="str">
            <v>ECONOMIA E COMMERCIO (Laurea Magistrale)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>
            <v>8054</v>
          </cell>
          <cell r="C188" t="str">
            <v>Laurea magistrale DM270</v>
          </cell>
          <cell r="D188" t="str">
            <v>NO</v>
          </cell>
          <cell r="E188" t="str">
            <v>ECONOMIA E GESTIONE DELLE AZIENDE E DEI SISTEMI TURISTICI</v>
          </cell>
          <cell r="F188">
            <v>17</v>
          </cell>
          <cell r="G188">
            <v>8</v>
          </cell>
          <cell r="H188">
            <v>25</v>
          </cell>
          <cell r="I188">
            <v>1</v>
          </cell>
          <cell r="J188">
            <v>1</v>
          </cell>
          <cell r="K188">
            <v>2</v>
          </cell>
          <cell r="L188">
            <v>2</v>
          </cell>
          <cell r="M188">
            <v>0</v>
          </cell>
          <cell r="N188">
            <v>0</v>
          </cell>
          <cell r="O188">
            <v>0</v>
          </cell>
          <cell r="P188">
            <v>27</v>
          </cell>
          <cell r="Q188">
            <v>8</v>
          </cell>
          <cell r="R188">
            <v>8</v>
          </cell>
          <cell r="S188">
            <v>16</v>
          </cell>
          <cell r="T188">
            <v>4</v>
          </cell>
          <cell r="U188">
            <v>4</v>
          </cell>
          <cell r="V188">
            <v>8</v>
          </cell>
          <cell r="W188">
            <v>8</v>
          </cell>
          <cell r="X188">
            <v>0</v>
          </cell>
          <cell r="Y188">
            <v>0</v>
          </cell>
          <cell r="Z188">
            <v>0</v>
          </cell>
          <cell r="AA188">
            <v>24</v>
          </cell>
          <cell r="AB188">
            <v>22</v>
          </cell>
          <cell r="AC188">
            <v>6</v>
          </cell>
          <cell r="AD188">
            <v>28</v>
          </cell>
          <cell r="AE188">
            <v>2</v>
          </cell>
          <cell r="AF188">
            <v>3</v>
          </cell>
          <cell r="AG188">
            <v>5</v>
          </cell>
          <cell r="AH188">
            <v>4</v>
          </cell>
          <cell r="AI188">
            <v>1</v>
          </cell>
          <cell r="AJ188">
            <v>0</v>
          </cell>
          <cell r="AK188">
            <v>0</v>
          </cell>
          <cell r="AL188">
            <v>33</v>
          </cell>
        </row>
        <row r="189">
          <cell r="B189">
            <v>8015</v>
          </cell>
          <cell r="C189" t="str">
            <v>Laurea magistrale DM270</v>
          </cell>
          <cell r="D189" t="str">
            <v>SI</v>
          </cell>
          <cell r="E189" t="str">
            <v>ECONOMIA E STRATEGIE PER I MERCATI INTERNAZIONALI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>
            <v>8965</v>
          </cell>
          <cell r="C190" t="str">
            <v>Laurea magistrale DM270</v>
          </cell>
          <cell r="D190" t="str">
            <v>SI</v>
          </cell>
          <cell r="E190" t="str">
            <v>STATISTICA E METODI PER L'ECONOMIA E LA FINANZA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>
            <v>8057</v>
          </cell>
          <cell r="C191" t="str">
            <v>Laurea magistrale DM270</v>
          </cell>
          <cell r="D191" t="str">
            <v>NO</v>
          </cell>
          <cell r="E191" t="str">
            <v>STATISTICA PER LE DECISIONI FINANZIARIE E ATTUARIALI (D.M.270/04)</v>
          </cell>
          <cell r="F191">
            <v>10</v>
          </cell>
          <cell r="G191">
            <v>3</v>
          </cell>
          <cell r="H191">
            <v>13</v>
          </cell>
          <cell r="I191">
            <v>1</v>
          </cell>
          <cell r="J191">
            <v>1</v>
          </cell>
          <cell r="K191">
            <v>2</v>
          </cell>
          <cell r="L191">
            <v>2</v>
          </cell>
          <cell r="M191">
            <v>0</v>
          </cell>
          <cell r="N191">
            <v>0</v>
          </cell>
          <cell r="O191">
            <v>0</v>
          </cell>
          <cell r="P191">
            <v>15</v>
          </cell>
          <cell r="Q191">
            <v>1</v>
          </cell>
          <cell r="R191">
            <v>5</v>
          </cell>
          <cell r="S191">
            <v>6</v>
          </cell>
          <cell r="T191">
            <v>4</v>
          </cell>
          <cell r="U191">
            <v>3</v>
          </cell>
          <cell r="V191">
            <v>7</v>
          </cell>
          <cell r="W191">
            <v>7</v>
          </cell>
          <cell r="X191">
            <v>0</v>
          </cell>
          <cell r="Y191">
            <v>0</v>
          </cell>
          <cell r="Z191">
            <v>0</v>
          </cell>
          <cell r="AA191">
            <v>13</v>
          </cell>
          <cell r="AB191">
            <v>0</v>
          </cell>
          <cell r="AC191">
            <v>1</v>
          </cell>
          <cell r="AD191">
            <v>1</v>
          </cell>
          <cell r="AE191">
            <v>1</v>
          </cell>
          <cell r="AF191">
            <v>1</v>
          </cell>
          <cell r="AG191">
            <v>2</v>
          </cell>
          <cell r="AH191">
            <v>0</v>
          </cell>
          <cell r="AI191">
            <v>2</v>
          </cell>
          <cell r="AJ191">
            <v>0</v>
          </cell>
          <cell r="AK191">
            <v>0</v>
          </cell>
          <cell r="AL191">
            <v>3</v>
          </cell>
        </row>
        <row r="192">
          <cell r="B192">
            <v>5016</v>
          </cell>
          <cell r="C192" t="str">
            <v>Laurea specialistica DM509</v>
          </cell>
          <cell r="D192" t="str">
            <v>NO</v>
          </cell>
          <cell r="E192" t="str">
            <v>STATISTICA PER LE DECISIONI SOCIO-ECONOMICHE E FINANZIARIE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>
            <v>7924</v>
          </cell>
          <cell r="C193" t="str">
            <v>Laurea DM270</v>
          </cell>
          <cell r="D193" t="str">
            <v>SI</v>
          </cell>
          <cell r="E193" t="str">
            <v>SCIENZE DEL SERVIZIO SOCIALE (D.M.270/04)</v>
          </cell>
          <cell r="F193">
            <v>29</v>
          </cell>
          <cell r="G193">
            <v>3</v>
          </cell>
          <cell r="H193">
            <v>32</v>
          </cell>
          <cell r="I193">
            <v>36</v>
          </cell>
          <cell r="J193">
            <v>8</v>
          </cell>
          <cell r="K193">
            <v>44</v>
          </cell>
          <cell r="L193">
            <v>44</v>
          </cell>
          <cell r="M193">
            <v>0</v>
          </cell>
          <cell r="N193">
            <v>0</v>
          </cell>
          <cell r="O193">
            <v>0</v>
          </cell>
          <cell r="P193">
            <v>76</v>
          </cell>
          <cell r="Q193">
            <v>45</v>
          </cell>
          <cell r="R193">
            <v>5</v>
          </cell>
          <cell r="S193">
            <v>50</v>
          </cell>
          <cell r="T193">
            <v>108</v>
          </cell>
          <cell r="U193">
            <v>5</v>
          </cell>
          <cell r="V193">
            <v>113</v>
          </cell>
          <cell r="W193">
            <v>83</v>
          </cell>
          <cell r="X193">
            <v>30</v>
          </cell>
          <cell r="Y193">
            <v>0</v>
          </cell>
          <cell r="Z193">
            <v>0</v>
          </cell>
          <cell r="AA193">
            <v>163</v>
          </cell>
          <cell r="AB193">
            <v>35</v>
          </cell>
          <cell r="AC193">
            <v>2</v>
          </cell>
          <cell r="AD193">
            <v>37</v>
          </cell>
          <cell r="AE193">
            <v>95</v>
          </cell>
          <cell r="AF193">
            <v>9</v>
          </cell>
          <cell r="AG193">
            <v>104</v>
          </cell>
          <cell r="AH193">
            <v>67</v>
          </cell>
          <cell r="AI193">
            <v>23</v>
          </cell>
          <cell r="AJ193">
            <v>11</v>
          </cell>
          <cell r="AK193">
            <v>3</v>
          </cell>
          <cell r="AL193">
            <v>141</v>
          </cell>
        </row>
        <row r="194">
          <cell r="B194">
            <v>7922</v>
          </cell>
          <cell r="C194" t="str">
            <v>Laurea DM270</v>
          </cell>
          <cell r="D194" t="str">
            <v>SI</v>
          </cell>
          <cell r="E194" t="str">
            <v>SCIENZE DELLA AMMINISTRAZIONE PUBBLICA E PRIVATA (D.M.270/04)</v>
          </cell>
          <cell r="F194">
            <v>7</v>
          </cell>
          <cell r="G194">
            <v>4</v>
          </cell>
          <cell r="H194">
            <v>11</v>
          </cell>
          <cell r="I194">
            <v>7</v>
          </cell>
          <cell r="J194">
            <v>5</v>
          </cell>
          <cell r="K194">
            <v>12</v>
          </cell>
          <cell r="L194">
            <v>12</v>
          </cell>
          <cell r="M194">
            <v>0</v>
          </cell>
          <cell r="N194">
            <v>0</v>
          </cell>
          <cell r="O194">
            <v>0</v>
          </cell>
          <cell r="P194">
            <v>23</v>
          </cell>
          <cell r="Q194">
            <v>5</v>
          </cell>
          <cell r="R194">
            <v>8</v>
          </cell>
          <cell r="S194">
            <v>13</v>
          </cell>
          <cell r="T194">
            <v>14</v>
          </cell>
          <cell r="U194">
            <v>14</v>
          </cell>
          <cell r="V194">
            <v>28</v>
          </cell>
          <cell r="W194">
            <v>17</v>
          </cell>
          <cell r="X194">
            <v>11</v>
          </cell>
          <cell r="Y194">
            <v>0</v>
          </cell>
          <cell r="Z194">
            <v>0</v>
          </cell>
          <cell r="AA194">
            <v>41</v>
          </cell>
          <cell r="AB194">
            <v>4</v>
          </cell>
          <cell r="AC194">
            <v>4</v>
          </cell>
          <cell r="AD194">
            <v>8</v>
          </cell>
          <cell r="AE194">
            <v>10</v>
          </cell>
          <cell r="AF194">
            <v>13</v>
          </cell>
          <cell r="AG194">
            <v>23</v>
          </cell>
          <cell r="AH194">
            <v>11</v>
          </cell>
          <cell r="AI194">
            <v>7</v>
          </cell>
          <cell r="AJ194">
            <v>2</v>
          </cell>
          <cell r="AK194">
            <v>3</v>
          </cell>
          <cell r="AL194">
            <v>31</v>
          </cell>
        </row>
        <row r="195">
          <cell r="B195">
            <v>7923</v>
          </cell>
          <cell r="C195" t="str">
            <v>Laurea DM270</v>
          </cell>
          <cell r="D195" t="str">
            <v>SI</v>
          </cell>
          <cell r="E195" t="str">
            <v>SCIENZE POLITICHE RELAZIONI INTERNAZIONALI E STUDI EUROPEI (D.M.270/04)</v>
          </cell>
          <cell r="F195">
            <v>6</v>
          </cell>
          <cell r="G195">
            <v>9</v>
          </cell>
          <cell r="H195">
            <v>15</v>
          </cell>
          <cell r="I195">
            <v>10</v>
          </cell>
          <cell r="J195">
            <v>7</v>
          </cell>
          <cell r="K195">
            <v>17</v>
          </cell>
          <cell r="L195">
            <v>17</v>
          </cell>
          <cell r="M195">
            <v>0</v>
          </cell>
          <cell r="N195">
            <v>0</v>
          </cell>
          <cell r="O195">
            <v>0</v>
          </cell>
          <cell r="P195">
            <v>32</v>
          </cell>
          <cell r="Q195">
            <v>3</v>
          </cell>
          <cell r="R195">
            <v>4</v>
          </cell>
          <cell r="S195">
            <v>7</v>
          </cell>
          <cell r="T195">
            <v>15</v>
          </cell>
          <cell r="U195">
            <v>18</v>
          </cell>
          <cell r="V195">
            <v>33</v>
          </cell>
          <cell r="W195">
            <v>23</v>
          </cell>
          <cell r="X195">
            <v>10</v>
          </cell>
          <cell r="Y195">
            <v>0</v>
          </cell>
          <cell r="Z195">
            <v>0</v>
          </cell>
          <cell r="AA195">
            <v>40</v>
          </cell>
          <cell r="AB195">
            <v>14</v>
          </cell>
          <cell r="AC195">
            <v>10</v>
          </cell>
          <cell r="AD195">
            <v>24</v>
          </cell>
          <cell r="AE195">
            <v>18</v>
          </cell>
          <cell r="AF195">
            <v>15</v>
          </cell>
          <cell r="AG195">
            <v>33</v>
          </cell>
          <cell r="AH195">
            <v>12</v>
          </cell>
          <cell r="AI195">
            <v>12</v>
          </cell>
          <cell r="AJ195">
            <v>6</v>
          </cell>
          <cell r="AK195">
            <v>3</v>
          </cell>
          <cell r="AL195">
            <v>57</v>
          </cell>
        </row>
        <row r="196">
          <cell r="B196">
            <v>1066</v>
          </cell>
          <cell r="C196" t="str">
            <v>Laurea DM509</v>
          </cell>
          <cell r="D196" t="str">
            <v>NO</v>
          </cell>
          <cell r="E196" t="str">
            <v>IN PACE,DIR. UMANI E COOPER.SVILUPPO NELL'AREA MEDITERRANEA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>
            <v>1064</v>
          </cell>
          <cell r="C197" t="str">
            <v>Laurea DM509</v>
          </cell>
          <cell r="D197" t="str">
            <v>NO</v>
          </cell>
          <cell r="E197" t="str">
            <v>OPERATORI DEI SERVIZI SOCIALI</v>
          </cell>
          <cell r="F197">
            <v>0</v>
          </cell>
          <cell r="G197">
            <v>0</v>
          </cell>
          <cell r="H197">
            <v>0</v>
          </cell>
          <cell r="I197">
            <v>51</v>
          </cell>
          <cell r="J197">
            <v>1</v>
          </cell>
          <cell r="K197">
            <v>52</v>
          </cell>
          <cell r="L197">
            <v>10</v>
          </cell>
          <cell r="M197">
            <v>13</v>
          </cell>
          <cell r="N197">
            <v>8</v>
          </cell>
          <cell r="O197">
            <v>21</v>
          </cell>
          <cell r="P197">
            <v>52</v>
          </cell>
          <cell r="Q197">
            <v>0</v>
          </cell>
          <cell r="R197">
            <v>0</v>
          </cell>
          <cell r="S197">
            <v>0</v>
          </cell>
          <cell r="T197">
            <v>18</v>
          </cell>
          <cell r="U197">
            <v>4</v>
          </cell>
          <cell r="V197">
            <v>22</v>
          </cell>
          <cell r="W197">
            <v>0</v>
          </cell>
          <cell r="X197">
            <v>5</v>
          </cell>
          <cell r="Y197">
            <v>7</v>
          </cell>
          <cell r="Z197">
            <v>10</v>
          </cell>
          <cell r="AA197">
            <v>22</v>
          </cell>
          <cell r="AB197">
            <v>0</v>
          </cell>
          <cell r="AC197">
            <v>0</v>
          </cell>
          <cell r="AD197">
            <v>0</v>
          </cell>
          <cell r="AE197">
            <v>13</v>
          </cell>
          <cell r="AF197">
            <v>1</v>
          </cell>
          <cell r="AG197">
            <v>14</v>
          </cell>
          <cell r="AH197">
            <v>0</v>
          </cell>
          <cell r="AI197">
            <v>0</v>
          </cell>
          <cell r="AJ197">
            <v>4</v>
          </cell>
          <cell r="AK197">
            <v>10</v>
          </cell>
          <cell r="AL197">
            <v>14</v>
          </cell>
        </row>
        <row r="198">
          <cell r="B198">
            <v>1065</v>
          </cell>
          <cell r="C198" t="str">
            <v>Laurea DM509</v>
          </cell>
          <cell r="D198" t="str">
            <v>NO</v>
          </cell>
          <cell r="E198" t="str">
            <v>OPERATORI DELLE AMMINISTRAZIONI PUBBLICHE E PRIVATE</v>
          </cell>
          <cell r="F198">
            <v>0</v>
          </cell>
          <cell r="G198">
            <v>0</v>
          </cell>
          <cell r="H198">
            <v>0</v>
          </cell>
          <cell r="I198">
            <v>10</v>
          </cell>
          <cell r="J198">
            <v>20</v>
          </cell>
          <cell r="K198">
            <v>30</v>
          </cell>
          <cell r="L198">
            <v>3</v>
          </cell>
          <cell r="M198">
            <v>7</v>
          </cell>
          <cell r="N198">
            <v>4</v>
          </cell>
          <cell r="O198">
            <v>16</v>
          </cell>
          <cell r="P198">
            <v>30</v>
          </cell>
          <cell r="Q198">
            <v>0</v>
          </cell>
          <cell r="R198">
            <v>0</v>
          </cell>
          <cell r="S198">
            <v>0</v>
          </cell>
          <cell r="T198">
            <v>7</v>
          </cell>
          <cell r="U198">
            <v>19</v>
          </cell>
          <cell r="V198">
            <v>26</v>
          </cell>
          <cell r="W198">
            <v>0</v>
          </cell>
          <cell r="X198">
            <v>6</v>
          </cell>
          <cell r="Y198">
            <v>8</v>
          </cell>
          <cell r="Z198">
            <v>12</v>
          </cell>
          <cell r="AA198">
            <v>26</v>
          </cell>
          <cell r="AB198">
            <v>0</v>
          </cell>
          <cell r="AC198">
            <v>0</v>
          </cell>
          <cell r="AD198">
            <v>0</v>
          </cell>
          <cell r="AE198">
            <v>3</v>
          </cell>
          <cell r="AF198">
            <v>7</v>
          </cell>
          <cell r="AG198">
            <v>10</v>
          </cell>
          <cell r="AH198">
            <v>0</v>
          </cell>
          <cell r="AI198">
            <v>0</v>
          </cell>
          <cell r="AJ198">
            <v>2</v>
          </cell>
          <cell r="AK198">
            <v>8</v>
          </cell>
          <cell r="AL198">
            <v>10</v>
          </cell>
        </row>
        <row r="199">
          <cell r="B199">
            <v>1067</v>
          </cell>
          <cell r="C199" t="str">
            <v>Laurea DM509</v>
          </cell>
          <cell r="D199" t="str">
            <v>NO</v>
          </cell>
          <cell r="E199" t="str">
            <v>SCIENZE POLITICHE E SOCIALI</v>
          </cell>
          <cell r="F199">
            <v>0</v>
          </cell>
          <cell r="G199">
            <v>0</v>
          </cell>
          <cell r="H199">
            <v>0</v>
          </cell>
          <cell r="I199">
            <v>8</v>
          </cell>
          <cell r="J199">
            <v>3</v>
          </cell>
          <cell r="K199">
            <v>11</v>
          </cell>
          <cell r="L199">
            <v>0</v>
          </cell>
          <cell r="M199">
            <v>2</v>
          </cell>
          <cell r="N199">
            <v>3</v>
          </cell>
          <cell r="O199">
            <v>6</v>
          </cell>
          <cell r="P199">
            <v>11</v>
          </cell>
          <cell r="Q199">
            <v>0</v>
          </cell>
          <cell r="R199">
            <v>0</v>
          </cell>
          <cell r="S199">
            <v>0</v>
          </cell>
          <cell r="T199">
            <v>4</v>
          </cell>
          <cell r="U199">
            <v>4</v>
          </cell>
          <cell r="V199">
            <v>8</v>
          </cell>
          <cell r="W199">
            <v>0</v>
          </cell>
          <cell r="X199">
            <v>2</v>
          </cell>
          <cell r="Y199">
            <v>3</v>
          </cell>
          <cell r="Z199">
            <v>3</v>
          </cell>
          <cell r="AA199">
            <v>8</v>
          </cell>
          <cell r="AB199">
            <v>0</v>
          </cell>
          <cell r="AC199">
            <v>0</v>
          </cell>
          <cell r="AD199">
            <v>0</v>
          </cell>
          <cell r="AE199">
            <v>2</v>
          </cell>
          <cell r="AF199">
            <v>3</v>
          </cell>
          <cell r="AG199">
            <v>5</v>
          </cell>
          <cell r="AH199">
            <v>0</v>
          </cell>
          <cell r="AI199">
            <v>0</v>
          </cell>
          <cell r="AJ199">
            <v>1</v>
          </cell>
          <cell r="AK199">
            <v>4</v>
          </cell>
          <cell r="AL199">
            <v>5</v>
          </cell>
        </row>
        <row r="200">
          <cell r="B200">
            <v>1068</v>
          </cell>
          <cell r="C200" t="str">
            <v>Laurea DM509</v>
          </cell>
          <cell r="D200" t="str">
            <v>NO</v>
          </cell>
          <cell r="E200" t="str">
            <v>SCIENZE POLITICHE,RELAZIONI INTERNAZIONALI E STUDI EUROPEI</v>
          </cell>
          <cell r="F200">
            <v>0</v>
          </cell>
          <cell r="G200">
            <v>0</v>
          </cell>
          <cell r="H200">
            <v>0</v>
          </cell>
          <cell r="I200">
            <v>27</v>
          </cell>
          <cell r="J200">
            <v>16</v>
          </cell>
          <cell r="K200">
            <v>43</v>
          </cell>
          <cell r="L200">
            <v>4</v>
          </cell>
          <cell r="M200">
            <v>12</v>
          </cell>
          <cell r="N200">
            <v>13</v>
          </cell>
          <cell r="O200">
            <v>14</v>
          </cell>
          <cell r="P200">
            <v>43</v>
          </cell>
          <cell r="Q200">
            <v>0</v>
          </cell>
          <cell r="R200">
            <v>0</v>
          </cell>
          <cell r="S200">
            <v>0</v>
          </cell>
          <cell r="T200">
            <v>13</v>
          </cell>
          <cell r="U200">
            <v>10</v>
          </cell>
          <cell r="V200">
            <v>23</v>
          </cell>
          <cell r="W200">
            <v>0</v>
          </cell>
          <cell r="X200">
            <v>4</v>
          </cell>
          <cell r="Y200">
            <v>8</v>
          </cell>
          <cell r="Z200">
            <v>11</v>
          </cell>
          <cell r="AA200">
            <v>23</v>
          </cell>
          <cell r="AB200">
            <v>0</v>
          </cell>
          <cell r="AC200">
            <v>0</v>
          </cell>
          <cell r="AD200">
            <v>0</v>
          </cell>
          <cell r="AE200">
            <v>3</v>
          </cell>
          <cell r="AF200">
            <v>6</v>
          </cell>
          <cell r="AG200">
            <v>9</v>
          </cell>
          <cell r="AH200">
            <v>0</v>
          </cell>
          <cell r="AI200">
            <v>0</v>
          </cell>
          <cell r="AJ200">
            <v>3</v>
          </cell>
          <cell r="AK200">
            <v>6</v>
          </cell>
          <cell r="AL200">
            <v>9</v>
          </cell>
        </row>
        <row r="201">
          <cell r="B201">
            <v>8914</v>
          </cell>
          <cell r="C201" t="str">
            <v>Laurea magistrale DM270</v>
          </cell>
          <cell r="D201" t="str">
            <v>SI</v>
          </cell>
          <cell r="E201" t="str">
            <v>PROGETTAZIONE DELLE POLITICHE DI INCLUSIONE SOCIALE (D.M.270/04)</v>
          </cell>
          <cell r="F201">
            <v>7</v>
          </cell>
          <cell r="G201">
            <v>0</v>
          </cell>
          <cell r="H201">
            <v>7</v>
          </cell>
          <cell r="I201">
            <v>15</v>
          </cell>
          <cell r="J201">
            <v>2</v>
          </cell>
          <cell r="K201">
            <v>17</v>
          </cell>
          <cell r="L201">
            <v>13</v>
          </cell>
          <cell r="M201">
            <v>4</v>
          </cell>
          <cell r="N201">
            <v>0</v>
          </cell>
          <cell r="O201">
            <v>0</v>
          </cell>
          <cell r="P201">
            <v>24</v>
          </cell>
          <cell r="Q201">
            <v>12</v>
          </cell>
          <cell r="R201">
            <v>0</v>
          </cell>
          <cell r="S201">
            <v>12</v>
          </cell>
          <cell r="T201">
            <v>12</v>
          </cell>
          <cell r="U201">
            <v>2</v>
          </cell>
          <cell r="V201">
            <v>14</v>
          </cell>
          <cell r="W201">
            <v>10</v>
          </cell>
          <cell r="X201">
            <v>2</v>
          </cell>
          <cell r="Y201">
            <v>2</v>
          </cell>
          <cell r="Z201">
            <v>0</v>
          </cell>
          <cell r="AA201">
            <v>26</v>
          </cell>
          <cell r="AB201">
            <v>12</v>
          </cell>
          <cell r="AC201">
            <v>1</v>
          </cell>
          <cell r="AD201">
            <v>13</v>
          </cell>
          <cell r="AE201">
            <v>17</v>
          </cell>
          <cell r="AF201">
            <v>1</v>
          </cell>
          <cell r="AG201">
            <v>18</v>
          </cell>
          <cell r="AH201">
            <v>13</v>
          </cell>
          <cell r="AI201">
            <v>1</v>
          </cell>
          <cell r="AJ201">
            <v>4</v>
          </cell>
          <cell r="AK201">
            <v>0</v>
          </cell>
          <cell r="AL201">
            <v>31</v>
          </cell>
        </row>
        <row r="202">
          <cell r="B202">
            <v>8912</v>
          </cell>
          <cell r="C202" t="str">
            <v>Laurea magistrale DM270</v>
          </cell>
          <cell r="D202" t="str">
            <v>SI</v>
          </cell>
          <cell r="E202" t="str">
            <v>RELAZIONI INTERNAZIONALI (D.M.270/04)</v>
          </cell>
          <cell r="F202">
            <v>12</v>
          </cell>
          <cell r="G202">
            <v>13</v>
          </cell>
          <cell r="H202">
            <v>25</v>
          </cell>
          <cell r="I202">
            <v>6</v>
          </cell>
          <cell r="J202">
            <v>5</v>
          </cell>
          <cell r="K202">
            <v>11</v>
          </cell>
          <cell r="L202">
            <v>9</v>
          </cell>
          <cell r="M202">
            <v>2</v>
          </cell>
          <cell r="N202">
            <v>0</v>
          </cell>
          <cell r="O202">
            <v>0</v>
          </cell>
          <cell r="P202">
            <v>36</v>
          </cell>
          <cell r="Q202">
            <v>7</v>
          </cell>
          <cell r="R202">
            <v>8</v>
          </cell>
          <cell r="S202">
            <v>15</v>
          </cell>
          <cell r="T202">
            <v>12</v>
          </cell>
          <cell r="U202">
            <v>9</v>
          </cell>
          <cell r="V202">
            <v>21</v>
          </cell>
          <cell r="W202">
            <v>18</v>
          </cell>
          <cell r="X202">
            <v>2</v>
          </cell>
          <cell r="Y202">
            <v>1</v>
          </cell>
          <cell r="Z202">
            <v>0</v>
          </cell>
          <cell r="AA202">
            <v>36</v>
          </cell>
          <cell r="AB202">
            <v>6</v>
          </cell>
          <cell r="AC202">
            <v>11</v>
          </cell>
          <cell r="AD202">
            <v>17</v>
          </cell>
          <cell r="AE202">
            <v>5</v>
          </cell>
          <cell r="AF202">
            <v>8</v>
          </cell>
          <cell r="AG202">
            <v>13</v>
          </cell>
          <cell r="AH202">
            <v>9</v>
          </cell>
          <cell r="AI202">
            <v>3</v>
          </cell>
          <cell r="AJ202">
            <v>1</v>
          </cell>
          <cell r="AK202">
            <v>0</v>
          </cell>
          <cell r="AL202">
            <v>30</v>
          </cell>
        </row>
        <row r="203">
          <cell r="B203">
            <v>8913</v>
          </cell>
          <cell r="C203" t="str">
            <v>Laurea magistrale DM270</v>
          </cell>
          <cell r="D203" t="str">
            <v>SI</v>
          </cell>
          <cell r="E203" t="str">
            <v>SCIENZE DELLE AMMINISTRAZIONI (D.M.270/04)</v>
          </cell>
          <cell r="F203">
            <v>21</v>
          </cell>
          <cell r="G203">
            <v>14</v>
          </cell>
          <cell r="H203">
            <v>35</v>
          </cell>
          <cell r="I203">
            <v>9</v>
          </cell>
          <cell r="J203">
            <v>8</v>
          </cell>
          <cell r="K203">
            <v>17</v>
          </cell>
          <cell r="L203">
            <v>13</v>
          </cell>
          <cell r="M203">
            <v>4</v>
          </cell>
          <cell r="N203">
            <v>0</v>
          </cell>
          <cell r="O203">
            <v>0</v>
          </cell>
          <cell r="P203">
            <v>52</v>
          </cell>
          <cell r="Q203">
            <v>16</v>
          </cell>
          <cell r="R203">
            <v>18</v>
          </cell>
          <cell r="S203">
            <v>34</v>
          </cell>
          <cell r="T203">
            <v>5</v>
          </cell>
          <cell r="U203">
            <v>11</v>
          </cell>
          <cell r="V203">
            <v>16</v>
          </cell>
          <cell r="W203">
            <v>11</v>
          </cell>
          <cell r="X203">
            <v>5</v>
          </cell>
          <cell r="Y203">
            <v>0</v>
          </cell>
          <cell r="Z203">
            <v>0</v>
          </cell>
          <cell r="AA203">
            <v>50</v>
          </cell>
          <cell r="AB203">
            <v>22</v>
          </cell>
          <cell r="AC203">
            <v>12</v>
          </cell>
          <cell r="AD203">
            <v>34</v>
          </cell>
          <cell r="AE203">
            <v>5</v>
          </cell>
          <cell r="AF203">
            <v>5</v>
          </cell>
          <cell r="AG203">
            <v>10</v>
          </cell>
          <cell r="AH203">
            <v>5</v>
          </cell>
          <cell r="AI203">
            <v>3</v>
          </cell>
          <cell r="AJ203">
            <v>1</v>
          </cell>
          <cell r="AK203">
            <v>1</v>
          </cell>
          <cell r="AL203">
            <v>44</v>
          </cell>
        </row>
        <row r="204">
          <cell r="B204">
            <v>5055</v>
          </cell>
          <cell r="C204" t="str">
            <v>Laurea specialistica DM509</v>
          </cell>
          <cell r="D204" t="str">
            <v>NO</v>
          </cell>
          <cell r="E204" t="str">
            <v>MANAGEMENT AMMINISTRATIVO</v>
          </cell>
          <cell r="F204">
            <v>0</v>
          </cell>
          <cell r="G204">
            <v>0</v>
          </cell>
          <cell r="H204">
            <v>0</v>
          </cell>
          <cell r="I204">
            <v>2</v>
          </cell>
          <cell r="J204">
            <v>1</v>
          </cell>
          <cell r="K204">
            <v>3</v>
          </cell>
          <cell r="L204">
            <v>0</v>
          </cell>
          <cell r="M204">
            <v>0</v>
          </cell>
          <cell r="N204">
            <v>1</v>
          </cell>
          <cell r="O204">
            <v>2</v>
          </cell>
          <cell r="P204">
            <v>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1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1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B205">
            <v>5050</v>
          </cell>
          <cell r="C205" t="str">
            <v>Laurea specialistica DM509</v>
          </cell>
          <cell r="D205" t="str">
            <v>NO</v>
          </cell>
          <cell r="E205" t="str">
            <v>RELAZIONI INTERNAZIONALI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>
            <v>1037</v>
          </cell>
          <cell r="C206" t="str">
            <v>Laurea ciclo unico 5 anni DM509</v>
          </cell>
          <cell r="D206" t="str">
            <v>NO</v>
          </cell>
          <cell r="E206" t="str">
            <v>ODONTOIATRIA E PROTESI DENTARIA</v>
          </cell>
          <cell r="F206">
            <v>4</v>
          </cell>
          <cell r="G206">
            <v>1</v>
          </cell>
          <cell r="H206">
            <v>5</v>
          </cell>
          <cell r="I206">
            <v>13</v>
          </cell>
          <cell r="J206">
            <v>12</v>
          </cell>
          <cell r="K206">
            <v>25</v>
          </cell>
          <cell r="L206">
            <v>13</v>
          </cell>
          <cell r="M206">
            <v>6</v>
          </cell>
          <cell r="N206">
            <v>4</v>
          </cell>
          <cell r="O206">
            <v>2</v>
          </cell>
          <cell r="P206">
            <v>30</v>
          </cell>
          <cell r="Q206">
            <v>8</v>
          </cell>
          <cell r="R206">
            <v>9</v>
          </cell>
          <cell r="S206">
            <v>17</v>
          </cell>
          <cell r="T206">
            <v>10</v>
          </cell>
          <cell r="U206">
            <v>18</v>
          </cell>
          <cell r="V206">
            <v>28</v>
          </cell>
          <cell r="W206">
            <v>15</v>
          </cell>
          <cell r="X206">
            <v>2</v>
          </cell>
          <cell r="Y206">
            <v>6</v>
          </cell>
          <cell r="Z206">
            <v>5</v>
          </cell>
          <cell r="AA206">
            <v>45</v>
          </cell>
          <cell r="AB206">
            <v>5</v>
          </cell>
          <cell r="AC206">
            <v>5</v>
          </cell>
          <cell r="AD206">
            <v>10</v>
          </cell>
          <cell r="AE206">
            <v>3</v>
          </cell>
          <cell r="AF206">
            <v>9</v>
          </cell>
          <cell r="AG206">
            <v>12</v>
          </cell>
          <cell r="AH206">
            <v>7</v>
          </cell>
          <cell r="AI206">
            <v>1</v>
          </cell>
          <cell r="AJ206">
            <v>0</v>
          </cell>
          <cell r="AK206">
            <v>4</v>
          </cell>
          <cell r="AL206">
            <v>22</v>
          </cell>
        </row>
        <row r="207">
          <cell r="B207">
            <v>1036</v>
          </cell>
          <cell r="C207" t="str">
            <v>Laurea ciclo unico 6 anni DM509</v>
          </cell>
          <cell r="D207" t="str">
            <v>NO</v>
          </cell>
          <cell r="E207" t="str">
            <v>MEDICINA E CHIRURGIA</v>
          </cell>
          <cell r="F207">
            <v>39</v>
          </cell>
          <cell r="G207">
            <v>21</v>
          </cell>
          <cell r="H207">
            <v>60</v>
          </cell>
          <cell r="I207">
            <v>101</v>
          </cell>
          <cell r="J207">
            <v>48</v>
          </cell>
          <cell r="K207">
            <v>149</v>
          </cell>
          <cell r="L207">
            <v>48</v>
          </cell>
          <cell r="M207">
            <v>45</v>
          </cell>
          <cell r="N207">
            <v>23</v>
          </cell>
          <cell r="O207">
            <v>33</v>
          </cell>
          <cell r="P207">
            <v>209</v>
          </cell>
          <cell r="Q207">
            <v>42</v>
          </cell>
          <cell r="R207">
            <v>32</v>
          </cell>
          <cell r="S207">
            <v>74</v>
          </cell>
          <cell r="T207">
            <v>132</v>
          </cell>
          <cell r="U207">
            <v>82</v>
          </cell>
          <cell r="V207">
            <v>214</v>
          </cell>
          <cell r="W207">
            <v>77</v>
          </cell>
          <cell r="X207">
            <v>46</v>
          </cell>
          <cell r="Y207">
            <v>45</v>
          </cell>
          <cell r="Z207">
            <v>46</v>
          </cell>
          <cell r="AA207">
            <v>288</v>
          </cell>
          <cell r="AB207">
            <v>50</v>
          </cell>
          <cell r="AC207">
            <v>36</v>
          </cell>
          <cell r="AD207">
            <v>86</v>
          </cell>
          <cell r="AE207">
            <v>115</v>
          </cell>
          <cell r="AF207">
            <v>77</v>
          </cell>
          <cell r="AG207">
            <v>192</v>
          </cell>
          <cell r="AH207">
            <v>70</v>
          </cell>
          <cell r="AI207">
            <v>42</v>
          </cell>
          <cell r="AJ207">
            <v>32</v>
          </cell>
          <cell r="AK207">
            <v>48</v>
          </cell>
          <cell r="AL207">
            <v>278</v>
          </cell>
        </row>
        <row r="208">
          <cell r="B208">
            <v>7462</v>
          </cell>
          <cell r="C208" t="str">
            <v>Laurea DM270</v>
          </cell>
          <cell r="D208" t="str">
            <v>SI</v>
          </cell>
          <cell r="E208" t="str">
            <v>ASSISTENZA SANITARIA (D.M. 270/04)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1</v>
          </cell>
          <cell r="AD208">
            <v>1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</v>
          </cell>
        </row>
        <row r="209">
          <cell r="B209">
            <v>7463</v>
          </cell>
          <cell r="C209" t="str">
            <v>Laurea DM270</v>
          </cell>
          <cell r="D209" t="str">
            <v>SI</v>
          </cell>
          <cell r="E209" t="str">
            <v>DIETISTICA (D.M. 270/04)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1</v>
          </cell>
          <cell r="AC209">
            <v>0</v>
          </cell>
          <cell r="AD209">
            <v>1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1</v>
          </cell>
        </row>
        <row r="210">
          <cell r="B210">
            <v>7464</v>
          </cell>
          <cell r="C210" t="str">
            <v>Laurea DM270</v>
          </cell>
          <cell r="D210" t="str">
            <v>SI</v>
          </cell>
          <cell r="E210" t="str">
            <v>EDUCAZIONE PROFESSIONALE (D.M. 270/04)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7</v>
          </cell>
          <cell r="AC210">
            <v>0</v>
          </cell>
          <cell r="AD210">
            <v>7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7</v>
          </cell>
        </row>
        <row r="211">
          <cell r="B211">
            <v>7465</v>
          </cell>
          <cell r="C211" t="str">
            <v>Laurea DM270</v>
          </cell>
          <cell r="D211" t="str">
            <v>SI</v>
          </cell>
          <cell r="E211" t="str">
            <v>FISIOTERAPIA (D.M. 270/04)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33</v>
          </cell>
          <cell r="AC211">
            <v>26</v>
          </cell>
          <cell r="AD211">
            <v>59</v>
          </cell>
          <cell r="AE211">
            <v>5</v>
          </cell>
          <cell r="AF211">
            <v>5</v>
          </cell>
          <cell r="AG211">
            <v>10</v>
          </cell>
          <cell r="AH211">
            <v>6</v>
          </cell>
          <cell r="AI211">
            <v>0</v>
          </cell>
          <cell r="AJ211">
            <v>1</v>
          </cell>
          <cell r="AK211">
            <v>3</v>
          </cell>
          <cell r="AL211">
            <v>69</v>
          </cell>
        </row>
        <row r="212">
          <cell r="B212">
            <v>7466</v>
          </cell>
          <cell r="C212" t="str">
            <v>Laurea DM270</v>
          </cell>
          <cell r="D212" t="str">
            <v>SI</v>
          </cell>
          <cell r="E212" t="str">
            <v>IGIENE DENTALE (D.M. 270/04)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B213">
            <v>7467</v>
          </cell>
          <cell r="C213" t="str">
            <v>Laurea DM270</v>
          </cell>
          <cell r="D213" t="str">
            <v>SI</v>
          </cell>
          <cell r="E213" t="str">
            <v>INFERMIERISTICA (D.M. 270/04)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129</v>
          </cell>
          <cell r="AC213">
            <v>52</v>
          </cell>
          <cell r="AD213">
            <v>181</v>
          </cell>
          <cell r="AE213">
            <v>15</v>
          </cell>
          <cell r="AF213">
            <v>8</v>
          </cell>
          <cell r="AG213">
            <v>23</v>
          </cell>
          <cell r="AH213">
            <v>13</v>
          </cell>
          <cell r="AI213">
            <v>6</v>
          </cell>
          <cell r="AJ213">
            <v>1</v>
          </cell>
          <cell r="AK213">
            <v>3</v>
          </cell>
          <cell r="AL213">
            <v>204</v>
          </cell>
        </row>
        <row r="214">
          <cell r="B214">
            <v>7468</v>
          </cell>
          <cell r="C214" t="str">
            <v>Laurea DM270</v>
          </cell>
          <cell r="D214" t="str">
            <v>SI</v>
          </cell>
          <cell r="E214" t="str">
            <v>LOGOPEDIA (D.M.270/04)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5</v>
          </cell>
          <cell r="AC214">
            <v>1</v>
          </cell>
          <cell r="AD214">
            <v>6</v>
          </cell>
          <cell r="AE214">
            <v>4</v>
          </cell>
          <cell r="AF214">
            <v>0</v>
          </cell>
          <cell r="AG214">
            <v>4</v>
          </cell>
          <cell r="AH214">
            <v>3</v>
          </cell>
          <cell r="AI214">
            <v>0</v>
          </cell>
          <cell r="AJ214">
            <v>0</v>
          </cell>
          <cell r="AK214">
            <v>1</v>
          </cell>
          <cell r="AL214">
            <v>10</v>
          </cell>
        </row>
        <row r="215">
          <cell r="B215">
            <v>7469</v>
          </cell>
          <cell r="C215" t="str">
            <v>Laurea DM270</v>
          </cell>
          <cell r="D215" t="str">
            <v>SI</v>
          </cell>
          <cell r="E215" t="str">
            <v>ORTOTTICA ED ASSISTENZA OFTALMOLOGICA (D.M.270/04)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1</v>
          </cell>
          <cell r="AC215">
            <v>0</v>
          </cell>
          <cell r="AD215">
            <v>1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1</v>
          </cell>
        </row>
        <row r="216">
          <cell r="B216">
            <v>7470</v>
          </cell>
          <cell r="C216" t="str">
            <v>Laurea DM270</v>
          </cell>
          <cell r="D216" t="str">
            <v>SI</v>
          </cell>
          <cell r="E216" t="str">
            <v>OSTETRICIA (D.M.270/04)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9</v>
          </cell>
          <cell r="AC216">
            <v>0</v>
          </cell>
          <cell r="AD216">
            <v>9</v>
          </cell>
          <cell r="AE216">
            <v>2</v>
          </cell>
          <cell r="AF216">
            <v>0</v>
          </cell>
          <cell r="AG216">
            <v>2</v>
          </cell>
          <cell r="AH216">
            <v>2</v>
          </cell>
          <cell r="AI216">
            <v>0</v>
          </cell>
          <cell r="AJ216">
            <v>0</v>
          </cell>
          <cell r="AK216">
            <v>0</v>
          </cell>
          <cell r="AL216">
            <v>11</v>
          </cell>
        </row>
        <row r="217">
          <cell r="B217">
            <v>7597</v>
          </cell>
          <cell r="C217" t="str">
            <v>Laurea DM270</v>
          </cell>
          <cell r="D217" t="str">
            <v>SI</v>
          </cell>
          <cell r="E217" t="str">
            <v>SCIENZE DELLE ATTIVITA' MOTORIE E SPORTIVE (D.M.270/04)</v>
          </cell>
          <cell r="F217">
            <v>15</v>
          </cell>
          <cell r="G217">
            <v>9</v>
          </cell>
          <cell r="H217">
            <v>24</v>
          </cell>
          <cell r="I217">
            <v>6</v>
          </cell>
          <cell r="J217">
            <v>11</v>
          </cell>
          <cell r="K217">
            <v>17</v>
          </cell>
          <cell r="L217">
            <v>13</v>
          </cell>
          <cell r="M217">
            <v>3</v>
          </cell>
          <cell r="N217">
            <v>1</v>
          </cell>
          <cell r="O217">
            <v>0</v>
          </cell>
          <cell r="P217">
            <v>41</v>
          </cell>
          <cell r="Q217">
            <v>8</v>
          </cell>
          <cell r="R217">
            <v>14</v>
          </cell>
          <cell r="S217">
            <v>22</v>
          </cell>
          <cell r="T217">
            <v>3</v>
          </cell>
          <cell r="U217">
            <v>8</v>
          </cell>
          <cell r="V217">
            <v>11</v>
          </cell>
          <cell r="W217">
            <v>5</v>
          </cell>
          <cell r="X217">
            <v>3</v>
          </cell>
          <cell r="Y217">
            <v>3</v>
          </cell>
          <cell r="Z217">
            <v>0</v>
          </cell>
          <cell r="AA217">
            <v>33</v>
          </cell>
          <cell r="AB217">
            <v>7</v>
          </cell>
          <cell r="AC217">
            <v>12</v>
          </cell>
          <cell r="AD217">
            <v>19</v>
          </cell>
          <cell r="AE217">
            <v>3</v>
          </cell>
          <cell r="AF217">
            <v>9</v>
          </cell>
          <cell r="AG217">
            <v>12</v>
          </cell>
          <cell r="AH217">
            <v>6</v>
          </cell>
          <cell r="AI217">
            <v>3</v>
          </cell>
          <cell r="AJ217">
            <v>1</v>
          </cell>
          <cell r="AK217">
            <v>2</v>
          </cell>
          <cell r="AL217">
            <v>31</v>
          </cell>
        </row>
        <row r="218">
          <cell r="B218">
            <v>7471</v>
          </cell>
          <cell r="C218" t="str">
            <v>Laurea DM270</v>
          </cell>
          <cell r="D218" t="str">
            <v>SI</v>
          </cell>
          <cell r="E218" t="str">
            <v>TECNICHE AUDIOMETRICHE (D.M.270/04)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3</v>
          </cell>
          <cell r="AC218">
            <v>0</v>
          </cell>
          <cell r="AD218">
            <v>3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3</v>
          </cell>
        </row>
        <row r="219">
          <cell r="B219">
            <v>7472</v>
          </cell>
          <cell r="C219" t="str">
            <v>Laurea DM270</v>
          </cell>
          <cell r="D219" t="str">
            <v>SI</v>
          </cell>
          <cell r="E219" t="str">
            <v>TECNICHE AUDIOPROTESICHE  (D.M.270/04)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4</v>
          </cell>
          <cell r="AC219">
            <v>7</v>
          </cell>
          <cell r="AD219">
            <v>11</v>
          </cell>
          <cell r="AE219">
            <v>3</v>
          </cell>
          <cell r="AF219">
            <v>0</v>
          </cell>
          <cell r="AG219">
            <v>3</v>
          </cell>
          <cell r="AH219">
            <v>2</v>
          </cell>
          <cell r="AI219">
            <v>0</v>
          </cell>
          <cell r="AJ219">
            <v>0</v>
          </cell>
          <cell r="AK219">
            <v>1</v>
          </cell>
          <cell r="AL219">
            <v>14</v>
          </cell>
        </row>
        <row r="220">
          <cell r="B220">
            <v>7473</v>
          </cell>
          <cell r="C220" t="str">
            <v>Laurea DM270</v>
          </cell>
          <cell r="D220" t="str">
            <v>SI</v>
          </cell>
          <cell r="E220" t="str">
            <v>TECNICHE DELLA PREV.NELL'AMBIENTE E NEI LUOGHI DI LAVORO (D.M.270/04)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10</v>
          </cell>
          <cell r="AC220">
            <v>8</v>
          </cell>
          <cell r="AD220">
            <v>18</v>
          </cell>
          <cell r="AE220">
            <v>0</v>
          </cell>
          <cell r="AF220">
            <v>1</v>
          </cell>
          <cell r="AG220">
            <v>1</v>
          </cell>
          <cell r="AH220">
            <v>1</v>
          </cell>
          <cell r="AI220">
            <v>0</v>
          </cell>
          <cell r="AJ220">
            <v>0</v>
          </cell>
          <cell r="AK220">
            <v>0</v>
          </cell>
          <cell r="AL220">
            <v>19</v>
          </cell>
        </row>
        <row r="221">
          <cell r="B221">
            <v>7474</v>
          </cell>
          <cell r="C221" t="str">
            <v>Laurea DM270</v>
          </cell>
          <cell r="D221" t="str">
            <v>SI</v>
          </cell>
          <cell r="E221" t="str">
            <v>TECNICHE DELLA RIABILITAZIONE PSICHIATRICA (D.M.270/04)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6</v>
          </cell>
          <cell r="AC221">
            <v>0</v>
          </cell>
          <cell r="AD221">
            <v>6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6</v>
          </cell>
        </row>
        <row r="222">
          <cell r="B222">
            <v>7475</v>
          </cell>
          <cell r="C222" t="str">
            <v>Laurea DM270</v>
          </cell>
          <cell r="D222" t="str">
            <v>SI</v>
          </cell>
          <cell r="E222" t="str">
            <v>TECNICHE DI FISIOPATOLOGIA CARDIOCIRCOLATORIA E PERFUSIONE CARDIOVASCOLARE (D.M. 270/04)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</row>
        <row r="223">
          <cell r="B223">
            <v>7476</v>
          </cell>
          <cell r="C223" t="str">
            <v>Laurea DM270</v>
          </cell>
          <cell r="D223" t="str">
            <v>SI</v>
          </cell>
          <cell r="E223" t="str">
            <v>TECNICHE DI LABORATORIO BIOMEDICO (D.M.270/04)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</v>
          </cell>
          <cell r="AC223">
            <v>3</v>
          </cell>
          <cell r="AD223">
            <v>5</v>
          </cell>
          <cell r="AE223">
            <v>2</v>
          </cell>
          <cell r="AF223">
            <v>0</v>
          </cell>
          <cell r="AG223">
            <v>2</v>
          </cell>
          <cell r="AH223">
            <v>1</v>
          </cell>
          <cell r="AI223">
            <v>0</v>
          </cell>
          <cell r="AJ223">
            <v>0</v>
          </cell>
          <cell r="AK223">
            <v>1</v>
          </cell>
          <cell r="AL223">
            <v>7</v>
          </cell>
        </row>
        <row r="224">
          <cell r="B224">
            <v>7477</v>
          </cell>
          <cell r="C224" t="str">
            <v>Laurea DM270</v>
          </cell>
          <cell r="D224" t="str">
            <v>SI</v>
          </cell>
          <cell r="E224" t="str">
            <v>TECNICHE DI NEUROFISIOPATOLOGIA (D.M.270/04)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5</v>
          </cell>
          <cell r="AC224">
            <v>1</v>
          </cell>
          <cell r="AD224">
            <v>6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6</v>
          </cell>
        </row>
        <row r="225">
          <cell r="B225">
            <v>7478</v>
          </cell>
          <cell r="C225" t="str">
            <v>Laurea DM270</v>
          </cell>
          <cell r="D225" t="str">
            <v>SI</v>
          </cell>
          <cell r="E225" t="str">
            <v>TECNICHE DI RADIOLOGIA MEDICA, PER IMMAGINI E RADIOTERAPIA (D.M. 270/04)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  <row r="226">
          <cell r="B226">
            <v>1111</v>
          </cell>
          <cell r="C226" t="str">
            <v>Laurea DM509</v>
          </cell>
          <cell r="D226" t="str">
            <v>NO</v>
          </cell>
          <cell r="E226" t="str">
            <v>ASSISTENZA SANITARIA</v>
          </cell>
          <cell r="F226">
            <v>3</v>
          </cell>
          <cell r="G226">
            <v>0</v>
          </cell>
          <cell r="H226">
            <v>3</v>
          </cell>
          <cell r="I226">
            <v>3</v>
          </cell>
          <cell r="J226">
            <v>0</v>
          </cell>
          <cell r="K226">
            <v>3</v>
          </cell>
          <cell r="L226">
            <v>2</v>
          </cell>
          <cell r="M226">
            <v>0</v>
          </cell>
          <cell r="N226">
            <v>0</v>
          </cell>
          <cell r="O226">
            <v>1</v>
          </cell>
          <cell r="P226">
            <v>6</v>
          </cell>
          <cell r="Q226">
            <v>16</v>
          </cell>
          <cell r="R226">
            <v>2</v>
          </cell>
          <cell r="S226">
            <v>18</v>
          </cell>
          <cell r="T226">
            <v>5</v>
          </cell>
          <cell r="U226">
            <v>3</v>
          </cell>
          <cell r="V226">
            <v>8</v>
          </cell>
          <cell r="W226">
            <v>6</v>
          </cell>
          <cell r="X226">
            <v>1</v>
          </cell>
          <cell r="Y226">
            <v>1</v>
          </cell>
          <cell r="Z226">
            <v>0</v>
          </cell>
          <cell r="AA226">
            <v>26</v>
          </cell>
          <cell r="AB226">
            <v>6</v>
          </cell>
          <cell r="AC226">
            <v>0</v>
          </cell>
          <cell r="AD226">
            <v>6</v>
          </cell>
          <cell r="AE226">
            <v>2</v>
          </cell>
          <cell r="AF226">
            <v>0</v>
          </cell>
          <cell r="AG226">
            <v>2</v>
          </cell>
          <cell r="AH226">
            <v>1</v>
          </cell>
          <cell r="AI226">
            <v>0</v>
          </cell>
          <cell r="AJ226">
            <v>0</v>
          </cell>
          <cell r="AK226">
            <v>1</v>
          </cell>
          <cell r="AL226">
            <v>8</v>
          </cell>
        </row>
        <row r="227">
          <cell r="B227">
            <v>1026</v>
          </cell>
          <cell r="C227" t="str">
            <v>Laurea DM509</v>
          </cell>
          <cell r="D227" t="str">
            <v>NO</v>
          </cell>
          <cell r="E227" t="str">
            <v>DIETISTICA</v>
          </cell>
          <cell r="F227">
            <v>2</v>
          </cell>
          <cell r="G227">
            <v>1</v>
          </cell>
          <cell r="H227">
            <v>3</v>
          </cell>
          <cell r="I227">
            <v>3</v>
          </cell>
          <cell r="J227">
            <v>1</v>
          </cell>
          <cell r="K227">
            <v>4</v>
          </cell>
          <cell r="L227">
            <v>3</v>
          </cell>
          <cell r="M227">
            <v>1</v>
          </cell>
          <cell r="N227">
            <v>0</v>
          </cell>
          <cell r="O227">
            <v>0</v>
          </cell>
          <cell r="P227">
            <v>7</v>
          </cell>
          <cell r="Q227">
            <v>8</v>
          </cell>
          <cell r="R227">
            <v>6</v>
          </cell>
          <cell r="S227">
            <v>14</v>
          </cell>
          <cell r="T227">
            <v>3</v>
          </cell>
          <cell r="U227">
            <v>0</v>
          </cell>
          <cell r="V227">
            <v>3</v>
          </cell>
          <cell r="W227">
            <v>1</v>
          </cell>
          <cell r="X227">
            <v>0</v>
          </cell>
          <cell r="Y227">
            <v>0</v>
          </cell>
          <cell r="Z227">
            <v>2</v>
          </cell>
          <cell r="AA227">
            <v>17</v>
          </cell>
          <cell r="AB227">
            <v>4</v>
          </cell>
          <cell r="AC227">
            <v>2</v>
          </cell>
          <cell r="AD227">
            <v>6</v>
          </cell>
          <cell r="AE227">
            <v>2</v>
          </cell>
          <cell r="AF227">
            <v>2</v>
          </cell>
          <cell r="AG227">
            <v>4</v>
          </cell>
          <cell r="AH227">
            <v>3</v>
          </cell>
          <cell r="AI227">
            <v>0</v>
          </cell>
          <cell r="AJ227">
            <v>0</v>
          </cell>
          <cell r="AK227">
            <v>1</v>
          </cell>
          <cell r="AL227">
            <v>10</v>
          </cell>
        </row>
        <row r="228">
          <cell r="B228">
            <v>1112</v>
          </cell>
          <cell r="C228" t="str">
            <v>Laurea DM509</v>
          </cell>
          <cell r="D228" t="str">
            <v>NO</v>
          </cell>
          <cell r="E228" t="str">
            <v>EDUCAZIONE PROFESSIONALE</v>
          </cell>
          <cell r="F228">
            <v>10</v>
          </cell>
          <cell r="G228">
            <v>0</v>
          </cell>
          <cell r="H228">
            <v>10</v>
          </cell>
          <cell r="I228">
            <v>12</v>
          </cell>
          <cell r="J228">
            <v>4</v>
          </cell>
          <cell r="K228">
            <v>16</v>
          </cell>
          <cell r="L228">
            <v>8</v>
          </cell>
          <cell r="M228">
            <v>8</v>
          </cell>
          <cell r="N228">
            <v>0</v>
          </cell>
          <cell r="O228">
            <v>0</v>
          </cell>
          <cell r="P228">
            <v>26</v>
          </cell>
          <cell r="Q228">
            <v>18</v>
          </cell>
          <cell r="R228">
            <v>3</v>
          </cell>
          <cell r="S228">
            <v>21</v>
          </cell>
          <cell r="T228">
            <v>7</v>
          </cell>
          <cell r="U228">
            <v>1</v>
          </cell>
          <cell r="V228">
            <v>7</v>
          </cell>
          <cell r="W228">
            <v>3</v>
          </cell>
          <cell r="X228">
            <v>0</v>
          </cell>
          <cell r="Y228">
            <v>2</v>
          </cell>
          <cell r="Z228">
            <v>2</v>
          </cell>
          <cell r="AA228">
            <v>28</v>
          </cell>
          <cell r="AB228">
            <v>11</v>
          </cell>
          <cell r="AC228">
            <v>1</v>
          </cell>
          <cell r="AD228">
            <v>12</v>
          </cell>
          <cell r="AE228">
            <v>8</v>
          </cell>
          <cell r="AF228">
            <v>2</v>
          </cell>
          <cell r="AG228">
            <v>10</v>
          </cell>
          <cell r="AH228">
            <v>6</v>
          </cell>
          <cell r="AI228">
            <v>0</v>
          </cell>
          <cell r="AJ228">
            <v>0</v>
          </cell>
          <cell r="AK228">
            <v>4</v>
          </cell>
          <cell r="AL228">
            <v>22</v>
          </cell>
        </row>
        <row r="229">
          <cell r="B229">
            <v>1027</v>
          </cell>
          <cell r="C229" t="str">
            <v>Laurea DM509</v>
          </cell>
          <cell r="D229" t="str">
            <v>NO</v>
          </cell>
          <cell r="E229" t="str">
            <v>FISIOTERAPIA</v>
          </cell>
          <cell r="F229">
            <v>59</v>
          </cell>
          <cell r="G229">
            <v>38</v>
          </cell>
          <cell r="H229">
            <v>97</v>
          </cell>
          <cell r="I229">
            <v>32</v>
          </cell>
          <cell r="J229">
            <v>32</v>
          </cell>
          <cell r="K229">
            <v>64</v>
          </cell>
          <cell r="L229">
            <v>22</v>
          </cell>
          <cell r="M229">
            <v>24</v>
          </cell>
          <cell r="N229">
            <v>11</v>
          </cell>
          <cell r="O229">
            <v>7</v>
          </cell>
          <cell r="P229">
            <v>161</v>
          </cell>
          <cell r="Q229">
            <v>77</v>
          </cell>
          <cell r="R229">
            <v>55</v>
          </cell>
          <cell r="S229">
            <v>132</v>
          </cell>
          <cell r="T229">
            <v>26</v>
          </cell>
          <cell r="U229">
            <v>27</v>
          </cell>
          <cell r="V229">
            <v>53</v>
          </cell>
          <cell r="W229">
            <v>20</v>
          </cell>
          <cell r="X229">
            <v>11</v>
          </cell>
          <cell r="Y229">
            <v>7</v>
          </cell>
          <cell r="Z229">
            <v>15</v>
          </cell>
          <cell r="AA229">
            <v>185</v>
          </cell>
          <cell r="AB229">
            <v>12</v>
          </cell>
          <cell r="AC229">
            <v>10</v>
          </cell>
          <cell r="AD229">
            <v>22</v>
          </cell>
          <cell r="AE229">
            <v>13</v>
          </cell>
          <cell r="AF229">
            <v>16</v>
          </cell>
          <cell r="AG229">
            <v>29</v>
          </cell>
          <cell r="AH229">
            <v>12</v>
          </cell>
          <cell r="AI229">
            <v>4</v>
          </cell>
          <cell r="AJ229">
            <v>5</v>
          </cell>
          <cell r="AK229">
            <v>8</v>
          </cell>
          <cell r="AL229">
            <v>51</v>
          </cell>
        </row>
        <row r="230">
          <cell r="B230">
            <v>1028</v>
          </cell>
          <cell r="C230" t="str">
            <v>Laurea DM509</v>
          </cell>
          <cell r="D230" t="str">
            <v>NO</v>
          </cell>
          <cell r="E230" t="str">
            <v>IGIENE DENTALE</v>
          </cell>
          <cell r="F230">
            <v>16</v>
          </cell>
          <cell r="G230">
            <v>2</v>
          </cell>
          <cell r="H230">
            <v>18</v>
          </cell>
          <cell r="I230">
            <v>3</v>
          </cell>
          <cell r="J230">
            <v>1</v>
          </cell>
          <cell r="K230">
            <v>4</v>
          </cell>
          <cell r="L230">
            <v>4</v>
          </cell>
          <cell r="M230">
            <v>0</v>
          </cell>
          <cell r="N230">
            <v>0</v>
          </cell>
          <cell r="O230">
            <v>0</v>
          </cell>
          <cell r="P230">
            <v>22</v>
          </cell>
          <cell r="Q230">
            <v>8</v>
          </cell>
          <cell r="R230">
            <v>4</v>
          </cell>
          <cell r="S230">
            <v>12</v>
          </cell>
          <cell r="T230">
            <v>2</v>
          </cell>
          <cell r="U230">
            <v>0</v>
          </cell>
          <cell r="V230">
            <v>2</v>
          </cell>
          <cell r="W230">
            <v>1</v>
          </cell>
          <cell r="X230">
            <v>1</v>
          </cell>
          <cell r="Y230">
            <v>0</v>
          </cell>
          <cell r="Z230">
            <v>0</v>
          </cell>
          <cell r="AA230">
            <v>14</v>
          </cell>
          <cell r="AB230">
            <v>5</v>
          </cell>
          <cell r="AC230">
            <v>1</v>
          </cell>
          <cell r="AD230">
            <v>6</v>
          </cell>
          <cell r="AE230">
            <v>3</v>
          </cell>
          <cell r="AF230">
            <v>0</v>
          </cell>
          <cell r="AG230">
            <v>3</v>
          </cell>
          <cell r="AH230">
            <v>1</v>
          </cell>
          <cell r="AI230">
            <v>1</v>
          </cell>
          <cell r="AJ230">
            <v>0</v>
          </cell>
          <cell r="AK230">
            <v>1</v>
          </cell>
          <cell r="AL230">
            <v>9</v>
          </cell>
        </row>
        <row r="231">
          <cell r="B231">
            <v>1029</v>
          </cell>
          <cell r="C231" t="str">
            <v>Laurea DM509</v>
          </cell>
          <cell r="D231" t="str">
            <v>NO</v>
          </cell>
          <cell r="E231" t="str">
            <v>INFERMIERISTICA</v>
          </cell>
          <cell r="F231">
            <v>279</v>
          </cell>
          <cell r="G231">
            <v>168</v>
          </cell>
          <cell r="H231">
            <v>447</v>
          </cell>
          <cell r="I231">
            <v>63</v>
          </cell>
          <cell r="J231">
            <v>39</v>
          </cell>
          <cell r="K231">
            <v>102</v>
          </cell>
          <cell r="L231">
            <v>72</v>
          </cell>
          <cell r="M231">
            <v>19</v>
          </cell>
          <cell r="N231">
            <v>10</v>
          </cell>
          <cell r="O231">
            <v>1</v>
          </cell>
          <cell r="P231">
            <v>549</v>
          </cell>
          <cell r="Q231">
            <v>292</v>
          </cell>
          <cell r="R231">
            <v>125</v>
          </cell>
          <cell r="S231">
            <v>417</v>
          </cell>
          <cell r="T231">
            <v>57</v>
          </cell>
          <cell r="U231">
            <v>39</v>
          </cell>
          <cell r="V231">
            <v>96</v>
          </cell>
          <cell r="W231">
            <v>73</v>
          </cell>
          <cell r="X231">
            <v>13</v>
          </cell>
          <cell r="Y231">
            <v>7</v>
          </cell>
          <cell r="Z231">
            <v>3</v>
          </cell>
          <cell r="AA231">
            <v>513</v>
          </cell>
          <cell r="AB231">
            <v>98</v>
          </cell>
          <cell r="AC231">
            <v>47</v>
          </cell>
          <cell r="AD231">
            <v>145</v>
          </cell>
          <cell r="AE231">
            <v>76</v>
          </cell>
          <cell r="AF231">
            <v>39</v>
          </cell>
          <cell r="AG231">
            <v>115</v>
          </cell>
          <cell r="AH231">
            <v>60</v>
          </cell>
          <cell r="AI231">
            <v>27</v>
          </cell>
          <cell r="AJ231">
            <v>10</v>
          </cell>
          <cell r="AK231">
            <v>18</v>
          </cell>
          <cell r="AL231">
            <v>260</v>
          </cell>
        </row>
        <row r="232">
          <cell r="B232">
            <v>1030</v>
          </cell>
          <cell r="C232" t="str">
            <v>Laurea DM509</v>
          </cell>
          <cell r="D232" t="str">
            <v>NO</v>
          </cell>
          <cell r="E232" t="str">
            <v>LOGOPEDIA</v>
          </cell>
          <cell r="F232">
            <v>11</v>
          </cell>
          <cell r="G232">
            <v>0</v>
          </cell>
          <cell r="H232">
            <v>11</v>
          </cell>
          <cell r="I232">
            <v>2</v>
          </cell>
          <cell r="J232">
            <v>0</v>
          </cell>
          <cell r="K232">
            <v>2</v>
          </cell>
          <cell r="L232">
            <v>1</v>
          </cell>
          <cell r="M232">
            <v>1</v>
          </cell>
          <cell r="N232">
            <v>0</v>
          </cell>
          <cell r="O232">
            <v>0</v>
          </cell>
          <cell r="P232">
            <v>13</v>
          </cell>
          <cell r="Q232">
            <v>12</v>
          </cell>
          <cell r="R232">
            <v>0</v>
          </cell>
          <cell r="S232">
            <v>12</v>
          </cell>
          <cell r="T232">
            <v>2</v>
          </cell>
          <cell r="U232">
            <v>0</v>
          </cell>
          <cell r="V232">
            <v>2</v>
          </cell>
          <cell r="W232">
            <v>2</v>
          </cell>
          <cell r="X232">
            <v>0</v>
          </cell>
          <cell r="Y232">
            <v>0</v>
          </cell>
          <cell r="Z232">
            <v>0</v>
          </cell>
          <cell r="AA232">
            <v>14</v>
          </cell>
          <cell r="AB232">
            <v>8</v>
          </cell>
          <cell r="AC232">
            <v>0</v>
          </cell>
          <cell r="AD232">
            <v>8</v>
          </cell>
          <cell r="AE232">
            <v>3</v>
          </cell>
          <cell r="AF232">
            <v>0</v>
          </cell>
          <cell r="AG232">
            <v>3</v>
          </cell>
          <cell r="AH232">
            <v>2</v>
          </cell>
          <cell r="AI232">
            <v>0</v>
          </cell>
          <cell r="AJ232">
            <v>1</v>
          </cell>
          <cell r="AK232">
            <v>0</v>
          </cell>
          <cell r="AL232">
            <v>11</v>
          </cell>
        </row>
        <row r="233">
          <cell r="B233">
            <v>1031</v>
          </cell>
          <cell r="C233" t="str">
            <v>Laurea DM509</v>
          </cell>
          <cell r="D233" t="str">
            <v>NO</v>
          </cell>
          <cell r="E233" t="str">
            <v>ORTOTTICA ED ASSISTENZA OFTALMOLOGICA</v>
          </cell>
          <cell r="F233">
            <v>4</v>
          </cell>
          <cell r="G233">
            <v>0</v>
          </cell>
          <cell r="H233">
            <v>4</v>
          </cell>
          <cell r="I233">
            <v>2</v>
          </cell>
          <cell r="J233">
            <v>2</v>
          </cell>
          <cell r="K233">
            <v>4</v>
          </cell>
          <cell r="L233">
            <v>0</v>
          </cell>
          <cell r="M233">
            <v>0</v>
          </cell>
          <cell r="N233">
            <v>4</v>
          </cell>
          <cell r="O233">
            <v>0</v>
          </cell>
          <cell r="P233">
            <v>8</v>
          </cell>
          <cell r="Q233">
            <v>6</v>
          </cell>
          <cell r="R233">
            <v>3</v>
          </cell>
          <cell r="S233">
            <v>9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9</v>
          </cell>
          <cell r="AB233">
            <v>0</v>
          </cell>
          <cell r="AC233">
            <v>0</v>
          </cell>
          <cell r="AD233">
            <v>0</v>
          </cell>
          <cell r="AE233">
            <v>2</v>
          </cell>
          <cell r="AF233">
            <v>0</v>
          </cell>
          <cell r="AG233">
            <v>2</v>
          </cell>
          <cell r="AH233">
            <v>0</v>
          </cell>
          <cell r="AI233">
            <v>0</v>
          </cell>
          <cell r="AJ233">
            <v>1</v>
          </cell>
          <cell r="AK233">
            <v>1</v>
          </cell>
          <cell r="AL233">
            <v>2</v>
          </cell>
        </row>
        <row r="234">
          <cell r="B234">
            <v>1032</v>
          </cell>
          <cell r="C234" t="str">
            <v>Laurea DM509</v>
          </cell>
          <cell r="D234" t="str">
            <v>NO</v>
          </cell>
          <cell r="E234" t="str">
            <v>OSTETRICIA</v>
          </cell>
          <cell r="F234">
            <v>21</v>
          </cell>
          <cell r="G234">
            <v>1</v>
          </cell>
          <cell r="H234">
            <v>22</v>
          </cell>
          <cell r="I234">
            <v>2</v>
          </cell>
          <cell r="J234">
            <v>0</v>
          </cell>
          <cell r="K234">
            <v>2</v>
          </cell>
          <cell r="L234">
            <v>2</v>
          </cell>
          <cell r="M234">
            <v>0</v>
          </cell>
          <cell r="N234">
            <v>0</v>
          </cell>
          <cell r="O234">
            <v>0</v>
          </cell>
          <cell r="P234">
            <v>24</v>
          </cell>
          <cell r="Q234">
            <v>18</v>
          </cell>
          <cell r="R234">
            <v>0</v>
          </cell>
          <cell r="S234">
            <v>18</v>
          </cell>
          <cell r="T234">
            <v>3</v>
          </cell>
          <cell r="U234">
            <v>0</v>
          </cell>
          <cell r="V234">
            <v>3</v>
          </cell>
          <cell r="W234">
            <v>1</v>
          </cell>
          <cell r="X234">
            <v>0</v>
          </cell>
          <cell r="Y234">
            <v>2</v>
          </cell>
          <cell r="Z234">
            <v>0</v>
          </cell>
          <cell r="AA234">
            <v>21</v>
          </cell>
          <cell r="AB234">
            <v>8</v>
          </cell>
          <cell r="AC234">
            <v>0</v>
          </cell>
          <cell r="AD234">
            <v>8</v>
          </cell>
          <cell r="AE234">
            <v>8</v>
          </cell>
          <cell r="AF234">
            <v>0</v>
          </cell>
          <cell r="AG234">
            <v>8</v>
          </cell>
          <cell r="AH234">
            <v>6</v>
          </cell>
          <cell r="AI234">
            <v>1</v>
          </cell>
          <cell r="AJ234">
            <v>1</v>
          </cell>
          <cell r="AK234">
            <v>0</v>
          </cell>
          <cell r="AL234">
            <v>16</v>
          </cell>
        </row>
        <row r="235">
          <cell r="B235">
            <v>1033</v>
          </cell>
          <cell r="C235" t="str">
            <v>Laurea DM509</v>
          </cell>
          <cell r="D235" t="str">
            <v>NO</v>
          </cell>
          <cell r="E235" t="str">
            <v>TECNICHE AUDIOMETRICHE</v>
          </cell>
          <cell r="F235">
            <v>1</v>
          </cell>
          <cell r="G235">
            <v>1</v>
          </cell>
          <cell r="H235">
            <v>2</v>
          </cell>
          <cell r="I235">
            <v>0</v>
          </cell>
          <cell r="J235">
            <v>2</v>
          </cell>
          <cell r="K235">
            <v>2</v>
          </cell>
          <cell r="L235">
            <v>0</v>
          </cell>
          <cell r="M235">
            <v>1</v>
          </cell>
          <cell r="N235">
            <v>1</v>
          </cell>
          <cell r="O235">
            <v>0</v>
          </cell>
          <cell r="P235">
            <v>4</v>
          </cell>
          <cell r="Q235">
            <v>10</v>
          </cell>
          <cell r="R235">
            <v>1</v>
          </cell>
          <cell r="S235">
            <v>11</v>
          </cell>
          <cell r="T235">
            <v>2</v>
          </cell>
          <cell r="U235">
            <v>3</v>
          </cell>
          <cell r="V235">
            <v>5</v>
          </cell>
          <cell r="W235">
            <v>5</v>
          </cell>
          <cell r="X235">
            <v>0</v>
          </cell>
          <cell r="Y235">
            <v>0</v>
          </cell>
          <cell r="Z235">
            <v>0</v>
          </cell>
          <cell r="AA235">
            <v>16</v>
          </cell>
          <cell r="AB235">
            <v>1</v>
          </cell>
          <cell r="AC235">
            <v>0</v>
          </cell>
          <cell r="AD235">
            <v>1</v>
          </cell>
          <cell r="AE235">
            <v>3</v>
          </cell>
          <cell r="AF235">
            <v>2</v>
          </cell>
          <cell r="AG235">
            <v>5</v>
          </cell>
          <cell r="AH235">
            <v>5</v>
          </cell>
          <cell r="AI235">
            <v>0</v>
          </cell>
          <cell r="AJ235">
            <v>0</v>
          </cell>
          <cell r="AK235">
            <v>0</v>
          </cell>
          <cell r="AL235">
            <v>6</v>
          </cell>
        </row>
        <row r="236">
          <cell r="B236">
            <v>1034</v>
          </cell>
          <cell r="C236" t="str">
            <v>Laurea DM509</v>
          </cell>
          <cell r="D236" t="str">
            <v>NO</v>
          </cell>
          <cell r="E236" t="str">
            <v>TECNICHE AUDIOPROTESICHE</v>
          </cell>
          <cell r="F236">
            <v>1</v>
          </cell>
          <cell r="G236">
            <v>1</v>
          </cell>
          <cell r="H236">
            <v>2</v>
          </cell>
          <cell r="I236">
            <v>1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0</v>
          </cell>
          <cell r="O236">
            <v>0</v>
          </cell>
          <cell r="P236">
            <v>3</v>
          </cell>
          <cell r="Q236">
            <v>6</v>
          </cell>
          <cell r="R236">
            <v>7</v>
          </cell>
          <cell r="S236">
            <v>13</v>
          </cell>
          <cell r="T236">
            <v>1</v>
          </cell>
          <cell r="U236">
            <v>4</v>
          </cell>
          <cell r="V236">
            <v>5</v>
          </cell>
          <cell r="W236">
            <v>2</v>
          </cell>
          <cell r="X236">
            <v>2</v>
          </cell>
          <cell r="Y236">
            <v>0</v>
          </cell>
          <cell r="Z236">
            <v>1</v>
          </cell>
          <cell r="AA236">
            <v>18</v>
          </cell>
          <cell r="AB236">
            <v>2</v>
          </cell>
          <cell r="AC236">
            <v>1</v>
          </cell>
          <cell r="AD236">
            <v>3</v>
          </cell>
          <cell r="AE236">
            <v>4</v>
          </cell>
          <cell r="AF236">
            <v>3</v>
          </cell>
          <cell r="AG236">
            <v>7</v>
          </cell>
          <cell r="AH236">
            <v>2</v>
          </cell>
          <cell r="AI236">
            <v>2</v>
          </cell>
          <cell r="AJ236">
            <v>3</v>
          </cell>
          <cell r="AK236">
            <v>0</v>
          </cell>
          <cell r="AL236">
            <v>10</v>
          </cell>
        </row>
        <row r="237">
          <cell r="B237">
            <v>1093</v>
          </cell>
          <cell r="C237" t="str">
            <v>Laurea DM509</v>
          </cell>
          <cell r="D237" t="str">
            <v>NO</v>
          </cell>
          <cell r="E237" t="str">
            <v>TECNICHE DELLA PREV.NELL'AMBIENTE E NEI LUOGHI DI LAVORO</v>
          </cell>
          <cell r="F237">
            <v>12</v>
          </cell>
          <cell r="G237">
            <v>6</v>
          </cell>
          <cell r="H237">
            <v>18</v>
          </cell>
          <cell r="I237">
            <v>6</v>
          </cell>
          <cell r="J237">
            <v>11</v>
          </cell>
          <cell r="K237">
            <v>17</v>
          </cell>
          <cell r="L237">
            <v>14</v>
          </cell>
          <cell r="M237">
            <v>3</v>
          </cell>
          <cell r="N237">
            <v>0</v>
          </cell>
          <cell r="O237">
            <v>0</v>
          </cell>
          <cell r="P237">
            <v>35</v>
          </cell>
          <cell r="Q237">
            <v>25</v>
          </cell>
          <cell r="R237">
            <v>30</v>
          </cell>
          <cell r="S237">
            <v>55</v>
          </cell>
          <cell r="T237">
            <v>6</v>
          </cell>
          <cell r="U237">
            <v>10</v>
          </cell>
          <cell r="V237">
            <v>16</v>
          </cell>
          <cell r="W237">
            <v>12</v>
          </cell>
          <cell r="X237">
            <v>3</v>
          </cell>
          <cell r="Y237">
            <v>1</v>
          </cell>
          <cell r="Z237">
            <v>0</v>
          </cell>
          <cell r="AA237">
            <v>71</v>
          </cell>
          <cell r="AB237">
            <v>4</v>
          </cell>
          <cell r="AC237">
            <v>4</v>
          </cell>
          <cell r="AD237">
            <v>8</v>
          </cell>
          <cell r="AE237">
            <v>4</v>
          </cell>
          <cell r="AF237">
            <v>8</v>
          </cell>
          <cell r="AG237">
            <v>12</v>
          </cell>
          <cell r="AH237">
            <v>7</v>
          </cell>
          <cell r="AI237">
            <v>2</v>
          </cell>
          <cell r="AJ237">
            <v>2</v>
          </cell>
          <cell r="AK237">
            <v>1</v>
          </cell>
          <cell r="AL237">
            <v>20</v>
          </cell>
        </row>
        <row r="238">
          <cell r="B238">
            <v>1095</v>
          </cell>
          <cell r="C238" t="str">
            <v>Laurea DM509</v>
          </cell>
          <cell r="D238" t="str">
            <v>NO</v>
          </cell>
          <cell r="E238" t="str">
            <v>TECNICHE DELLA RIABILITAZIONE PSICHIATRICA</v>
          </cell>
          <cell r="F238">
            <v>19</v>
          </cell>
          <cell r="G238">
            <v>2</v>
          </cell>
          <cell r="H238">
            <v>21</v>
          </cell>
          <cell r="I238">
            <v>6</v>
          </cell>
          <cell r="J238">
            <v>1</v>
          </cell>
          <cell r="K238">
            <v>7</v>
          </cell>
          <cell r="L238">
            <v>2</v>
          </cell>
          <cell r="M238">
            <v>1</v>
          </cell>
          <cell r="N238">
            <v>2</v>
          </cell>
          <cell r="O238">
            <v>2</v>
          </cell>
          <cell r="P238">
            <v>28</v>
          </cell>
          <cell r="Q238">
            <v>28</v>
          </cell>
          <cell r="R238">
            <v>3</v>
          </cell>
          <cell r="S238">
            <v>31</v>
          </cell>
          <cell r="T238">
            <v>6</v>
          </cell>
          <cell r="U238">
            <v>1</v>
          </cell>
          <cell r="V238">
            <v>7</v>
          </cell>
          <cell r="W238">
            <v>5</v>
          </cell>
          <cell r="X238">
            <v>1</v>
          </cell>
          <cell r="Y238">
            <v>0</v>
          </cell>
          <cell r="Z238">
            <v>1</v>
          </cell>
          <cell r="AA238">
            <v>38</v>
          </cell>
          <cell r="AB238">
            <v>10</v>
          </cell>
          <cell r="AC238">
            <v>0</v>
          </cell>
          <cell r="AD238">
            <v>10</v>
          </cell>
          <cell r="AE238">
            <v>0</v>
          </cell>
          <cell r="AF238">
            <v>1</v>
          </cell>
          <cell r="AG238">
            <v>1</v>
          </cell>
          <cell r="AH238">
            <v>1</v>
          </cell>
          <cell r="AI238">
            <v>0</v>
          </cell>
          <cell r="AJ238">
            <v>0</v>
          </cell>
          <cell r="AK238">
            <v>0</v>
          </cell>
          <cell r="AL238">
            <v>11</v>
          </cell>
        </row>
        <row r="239">
          <cell r="B239">
            <v>1113</v>
          </cell>
          <cell r="C239" t="str">
            <v>Laurea DM509</v>
          </cell>
          <cell r="D239" t="str">
            <v>NO</v>
          </cell>
          <cell r="E239" t="str">
            <v>TECNICHE DI FISIOPATOL.CARDIOCIRCOL.E PERFUSIONE CARDIOVASCOLARE</v>
          </cell>
          <cell r="F239">
            <v>8</v>
          </cell>
          <cell r="G239">
            <v>4</v>
          </cell>
          <cell r="H239">
            <v>12</v>
          </cell>
          <cell r="I239">
            <v>2</v>
          </cell>
          <cell r="J239">
            <v>1</v>
          </cell>
          <cell r="K239">
            <v>3</v>
          </cell>
          <cell r="L239">
            <v>2</v>
          </cell>
          <cell r="M239">
            <v>0</v>
          </cell>
          <cell r="N239">
            <v>1</v>
          </cell>
          <cell r="O239">
            <v>0</v>
          </cell>
          <cell r="P239">
            <v>15</v>
          </cell>
          <cell r="Q239">
            <v>8</v>
          </cell>
          <cell r="R239">
            <v>2</v>
          </cell>
          <cell r="S239">
            <v>10</v>
          </cell>
          <cell r="T239">
            <v>1</v>
          </cell>
          <cell r="U239">
            <v>0</v>
          </cell>
          <cell r="V239">
            <v>1</v>
          </cell>
          <cell r="W239">
            <v>1</v>
          </cell>
          <cell r="X239">
            <v>0</v>
          </cell>
          <cell r="Y239">
            <v>0</v>
          </cell>
          <cell r="Z239">
            <v>0</v>
          </cell>
          <cell r="AA239">
            <v>11</v>
          </cell>
          <cell r="AB239">
            <v>1</v>
          </cell>
          <cell r="AC239">
            <v>0</v>
          </cell>
          <cell r="AD239">
            <v>1</v>
          </cell>
          <cell r="AE239">
            <v>5</v>
          </cell>
          <cell r="AF239">
            <v>1</v>
          </cell>
          <cell r="AG239">
            <v>6</v>
          </cell>
          <cell r="AH239">
            <v>0</v>
          </cell>
          <cell r="AI239">
            <v>3</v>
          </cell>
          <cell r="AJ239">
            <v>1</v>
          </cell>
          <cell r="AK239">
            <v>2</v>
          </cell>
          <cell r="AL239">
            <v>7</v>
          </cell>
        </row>
        <row r="240">
          <cell r="B240">
            <v>1035</v>
          </cell>
          <cell r="C240" t="str">
            <v>Laurea DM509</v>
          </cell>
          <cell r="D240" t="str">
            <v>NO</v>
          </cell>
          <cell r="E240" t="str">
            <v>TECNICHE DI LABORATORIO BIOMEDICO</v>
          </cell>
          <cell r="F240">
            <v>12</v>
          </cell>
          <cell r="G240">
            <v>2</v>
          </cell>
          <cell r="H240">
            <v>14</v>
          </cell>
          <cell r="I240">
            <v>7</v>
          </cell>
          <cell r="J240">
            <v>2</v>
          </cell>
          <cell r="K240">
            <v>9</v>
          </cell>
          <cell r="L240">
            <v>4</v>
          </cell>
          <cell r="M240">
            <v>3</v>
          </cell>
          <cell r="N240">
            <v>2</v>
          </cell>
          <cell r="O240">
            <v>0</v>
          </cell>
          <cell r="P240">
            <v>23</v>
          </cell>
          <cell r="Q240">
            <v>6</v>
          </cell>
          <cell r="R240">
            <v>3</v>
          </cell>
          <cell r="S240">
            <v>9</v>
          </cell>
          <cell r="T240">
            <v>8</v>
          </cell>
          <cell r="U240">
            <v>3</v>
          </cell>
          <cell r="V240">
            <v>11</v>
          </cell>
          <cell r="W240">
            <v>10</v>
          </cell>
          <cell r="X240">
            <v>1</v>
          </cell>
          <cell r="Y240">
            <v>0</v>
          </cell>
          <cell r="Z240">
            <v>0</v>
          </cell>
          <cell r="AA240">
            <v>20</v>
          </cell>
          <cell r="AB240">
            <v>10</v>
          </cell>
          <cell r="AC240">
            <v>1</v>
          </cell>
          <cell r="AD240">
            <v>11</v>
          </cell>
          <cell r="AE240">
            <v>4</v>
          </cell>
          <cell r="AF240">
            <v>2</v>
          </cell>
          <cell r="AG240">
            <v>6</v>
          </cell>
          <cell r="AH240">
            <v>6</v>
          </cell>
          <cell r="AI240">
            <v>0</v>
          </cell>
          <cell r="AJ240">
            <v>0</v>
          </cell>
          <cell r="AK240">
            <v>0</v>
          </cell>
          <cell r="AL240">
            <v>17</v>
          </cell>
        </row>
        <row r="241">
          <cell r="B241">
            <v>1114</v>
          </cell>
          <cell r="C241" t="str">
            <v>Laurea DM509</v>
          </cell>
          <cell r="D241" t="str">
            <v>NO</v>
          </cell>
          <cell r="E241" t="str">
            <v>TECNICHE DI NEUROFISIOPATOLOGIA</v>
          </cell>
          <cell r="F241">
            <v>3</v>
          </cell>
          <cell r="G241">
            <v>2</v>
          </cell>
          <cell r="H241">
            <v>5</v>
          </cell>
          <cell r="I241">
            <v>3</v>
          </cell>
          <cell r="J241">
            <v>0</v>
          </cell>
          <cell r="K241">
            <v>3</v>
          </cell>
          <cell r="L241">
            <v>2</v>
          </cell>
          <cell r="M241">
            <v>0</v>
          </cell>
          <cell r="N241">
            <v>0</v>
          </cell>
          <cell r="O241">
            <v>1</v>
          </cell>
          <cell r="P241">
            <v>8</v>
          </cell>
          <cell r="Q241">
            <v>3</v>
          </cell>
          <cell r="R241">
            <v>4</v>
          </cell>
          <cell r="S241">
            <v>7</v>
          </cell>
          <cell r="T241">
            <v>1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>
            <v>1</v>
          </cell>
          <cell r="Z241">
            <v>0</v>
          </cell>
          <cell r="AA241">
            <v>8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</row>
        <row r="242">
          <cell r="B242">
            <v>1115</v>
          </cell>
          <cell r="C242" t="str">
            <v>Laurea DM509</v>
          </cell>
          <cell r="D242" t="str">
            <v>NO</v>
          </cell>
          <cell r="E242" t="str">
            <v>TECNICHE DI RADIOLOGIA MEDICA,PER IMMAGINI E RADIOTERAPIA</v>
          </cell>
          <cell r="F242">
            <v>15</v>
          </cell>
          <cell r="G242">
            <v>17</v>
          </cell>
          <cell r="H242">
            <v>32</v>
          </cell>
          <cell r="I242">
            <v>1</v>
          </cell>
          <cell r="J242">
            <v>1</v>
          </cell>
          <cell r="K242">
            <v>2</v>
          </cell>
          <cell r="L242">
            <v>1</v>
          </cell>
          <cell r="M242">
            <v>1</v>
          </cell>
          <cell r="N242">
            <v>0</v>
          </cell>
          <cell r="O242">
            <v>0</v>
          </cell>
          <cell r="P242">
            <v>34</v>
          </cell>
          <cell r="Q242">
            <v>9</v>
          </cell>
          <cell r="R242">
            <v>15</v>
          </cell>
          <cell r="S242">
            <v>24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24</v>
          </cell>
          <cell r="AB242">
            <v>1</v>
          </cell>
          <cell r="AC242">
            <v>0</v>
          </cell>
          <cell r="AD242">
            <v>1</v>
          </cell>
          <cell r="AE242">
            <v>0</v>
          </cell>
          <cell r="AF242">
            <v>8</v>
          </cell>
          <cell r="AG242">
            <v>8</v>
          </cell>
          <cell r="AH242">
            <v>3</v>
          </cell>
          <cell r="AI242">
            <v>0</v>
          </cell>
          <cell r="AJ242">
            <v>2</v>
          </cell>
          <cell r="AK242">
            <v>3</v>
          </cell>
          <cell r="AL242">
            <v>9</v>
          </cell>
        </row>
        <row r="243">
          <cell r="B243">
            <v>8466</v>
          </cell>
          <cell r="C243" t="str">
            <v>Laurea magistrale ciclo unico 6 anni DM270</v>
          </cell>
          <cell r="D243" t="str">
            <v>SI</v>
          </cell>
          <cell r="E243" t="str">
            <v>MEDICINA E CHIRURGIA - BARI ENGLISH MEDICAL CURRICULUM (D.M.270/04)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>
            <v>8462</v>
          </cell>
          <cell r="C244" t="str">
            <v>Laurea magistrale ciclo unico 6 anni DM270</v>
          </cell>
          <cell r="D244" t="str">
            <v>SI</v>
          </cell>
          <cell r="E244" t="str">
            <v>MEDICINA E CHIRURGIA (D.M.270/04)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>
            <v>8463</v>
          </cell>
          <cell r="C245" t="str">
            <v>Laurea magistrale ciclo unico 6 anni DM270</v>
          </cell>
          <cell r="D245" t="str">
            <v>SI</v>
          </cell>
          <cell r="E245" t="str">
            <v>ODONTOIATRIA E PROTESI DENTARIA (D.M.270/04)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>
            <v>8465</v>
          </cell>
          <cell r="C246" t="str">
            <v>Laurea magistrale DM270</v>
          </cell>
          <cell r="D246" t="str">
            <v>SI</v>
          </cell>
          <cell r="E246" t="str">
            <v>SCIENZE DELLE PROFESSIONI SANITARIE DELLA PREVENZIONE (D.M. 270/04)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9</v>
          </cell>
          <cell r="AC246">
            <v>9</v>
          </cell>
          <cell r="AD246">
            <v>18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18</v>
          </cell>
        </row>
        <row r="247">
          <cell r="B247">
            <v>8464</v>
          </cell>
          <cell r="C247" t="str">
            <v>Laurea magistrale DM270</v>
          </cell>
          <cell r="D247" t="str">
            <v>SI</v>
          </cell>
          <cell r="E247" t="str">
            <v>SCIENZE INFERMIERISTICHE ED OSTETRICHE (D.M.270/04)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7</v>
          </cell>
          <cell r="R247">
            <v>2</v>
          </cell>
          <cell r="S247">
            <v>9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9</v>
          </cell>
          <cell r="AB247">
            <v>8</v>
          </cell>
          <cell r="AC247">
            <v>6</v>
          </cell>
          <cell r="AD247">
            <v>14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14</v>
          </cell>
        </row>
        <row r="248">
          <cell r="B248">
            <v>7053</v>
          </cell>
          <cell r="C248" t="str">
            <v>Laurea DM270</v>
          </cell>
          <cell r="D248" t="str">
            <v>SI</v>
          </cell>
          <cell r="E248" t="str">
            <v>ECONOMIA AZIENDALE (D.M.270/04)</v>
          </cell>
          <cell r="F248">
            <v>25</v>
          </cell>
          <cell r="G248">
            <v>23</v>
          </cell>
          <cell r="H248">
            <v>48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48</v>
          </cell>
          <cell r="Q248">
            <v>35</v>
          </cell>
          <cell r="R248">
            <v>40</v>
          </cell>
          <cell r="S248">
            <v>75</v>
          </cell>
          <cell r="T248">
            <v>13</v>
          </cell>
          <cell r="U248">
            <v>16</v>
          </cell>
          <cell r="V248">
            <v>29</v>
          </cell>
          <cell r="W248">
            <v>29</v>
          </cell>
          <cell r="X248">
            <v>0</v>
          </cell>
          <cell r="Y248">
            <v>0</v>
          </cell>
          <cell r="Z248">
            <v>0</v>
          </cell>
          <cell r="AA248">
            <v>104</v>
          </cell>
          <cell r="AB248">
            <v>27</v>
          </cell>
          <cell r="AC248">
            <v>34</v>
          </cell>
          <cell r="AD248">
            <v>61</v>
          </cell>
          <cell r="AE248">
            <v>30</v>
          </cell>
          <cell r="AF248">
            <v>31</v>
          </cell>
          <cell r="AG248">
            <v>61</v>
          </cell>
          <cell r="AH248">
            <v>43</v>
          </cell>
          <cell r="AI248">
            <v>17</v>
          </cell>
          <cell r="AJ248">
            <v>1</v>
          </cell>
          <cell r="AK248">
            <v>0</v>
          </cell>
          <cell r="AL248">
            <v>122</v>
          </cell>
        </row>
        <row r="249">
          <cell r="B249">
            <v>7122</v>
          </cell>
          <cell r="C249" t="str">
            <v>Laurea DM270</v>
          </cell>
          <cell r="D249" t="str">
            <v>SI</v>
          </cell>
          <cell r="E249" t="str">
            <v>ECONOMIA AZIENDALE (D.M.270/04) (BRINDISI)</v>
          </cell>
          <cell r="F249">
            <v>7</v>
          </cell>
          <cell r="G249">
            <v>3</v>
          </cell>
          <cell r="H249">
            <v>10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10</v>
          </cell>
          <cell r="Q249">
            <v>3</v>
          </cell>
          <cell r="R249">
            <v>5</v>
          </cell>
          <cell r="S249">
            <v>8</v>
          </cell>
          <cell r="T249">
            <v>2</v>
          </cell>
          <cell r="U249">
            <v>2</v>
          </cell>
          <cell r="V249">
            <v>4</v>
          </cell>
          <cell r="W249">
            <v>4</v>
          </cell>
          <cell r="X249">
            <v>0</v>
          </cell>
          <cell r="Y249">
            <v>0</v>
          </cell>
          <cell r="Z249">
            <v>0</v>
          </cell>
          <cell r="AA249">
            <v>12</v>
          </cell>
          <cell r="AB249">
            <v>12</v>
          </cell>
          <cell r="AC249">
            <v>4</v>
          </cell>
          <cell r="AD249">
            <v>16</v>
          </cell>
          <cell r="AE249">
            <v>7</v>
          </cell>
          <cell r="AF249">
            <v>10</v>
          </cell>
          <cell r="AG249">
            <v>17</v>
          </cell>
          <cell r="AH249">
            <v>11</v>
          </cell>
          <cell r="AI249">
            <v>5</v>
          </cell>
          <cell r="AJ249">
            <v>0</v>
          </cell>
          <cell r="AK249">
            <v>1</v>
          </cell>
          <cell r="AL249">
            <v>33</v>
          </cell>
        </row>
        <row r="250">
          <cell r="B250">
            <v>7052</v>
          </cell>
          <cell r="C250" t="str">
            <v>Laurea DM270</v>
          </cell>
          <cell r="D250" t="str">
            <v>SI</v>
          </cell>
          <cell r="E250" t="str">
            <v>MARKETING E COMUNICAZIONE D'AZIENDA (D.M.270/04)</v>
          </cell>
          <cell r="F250">
            <v>11</v>
          </cell>
          <cell r="G250">
            <v>11</v>
          </cell>
          <cell r="H250">
            <v>22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22</v>
          </cell>
          <cell r="Q250">
            <v>20</v>
          </cell>
          <cell r="R250">
            <v>22</v>
          </cell>
          <cell r="S250">
            <v>42</v>
          </cell>
          <cell r="T250">
            <v>17</v>
          </cell>
          <cell r="U250">
            <v>9</v>
          </cell>
          <cell r="V250">
            <v>26</v>
          </cell>
          <cell r="W250">
            <v>26</v>
          </cell>
          <cell r="X250">
            <v>0</v>
          </cell>
          <cell r="Y250">
            <v>0</v>
          </cell>
          <cell r="Z250">
            <v>0</v>
          </cell>
          <cell r="AA250">
            <v>68</v>
          </cell>
          <cell r="AB250">
            <v>23</v>
          </cell>
          <cell r="AC250">
            <v>12</v>
          </cell>
          <cell r="AD250">
            <v>35</v>
          </cell>
          <cell r="AE250">
            <v>38</v>
          </cell>
          <cell r="AF250">
            <v>34</v>
          </cell>
          <cell r="AG250">
            <v>72</v>
          </cell>
          <cell r="AH250">
            <v>43</v>
          </cell>
          <cell r="AI250">
            <v>26</v>
          </cell>
          <cell r="AJ250">
            <v>2</v>
          </cell>
          <cell r="AK250">
            <v>1</v>
          </cell>
          <cell r="AL250">
            <v>107</v>
          </cell>
        </row>
        <row r="251">
          <cell r="B251">
            <v>1009</v>
          </cell>
          <cell r="C251" t="str">
            <v>Laurea DM509</v>
          </cell>
          <cell r="D251" t="str">
            <v>NO</v>
          </cell>
          <cell r="E251" t="str">
            <v>ECONOMIA AZIENDALE</v>
          </cell>
          <cell r="F251">
            <v>8</v>
          </cell>
          <cell r="G251">
            <v>15</v>
          </cell>
          <cell r="H251">
            <v>23</v>
          </cell>
          <cell r="I251">
            <v>54</v>
          </cell>
          <cell r="J251">
            <v>63</v>
          </cell>
          <cell r="K251">
            <v>117</v>
          </cell>
          <cell r="L251">
            <v>50</v>
          </cell>
          <cell r="M251">
            <v>17</v>
          </cell>
          <cell r="N251">
            <v>9</v>
          </cell>
          <cell r="O251">
            <v>41</v>
          </cell>
          <cell r="P251">
            <v>140</v>
          </cell>
          <cell r="Q251">
            <v>0</v>
          </cell>
          <cell r="R251">
            <v>0</v>
          </cell>
          <cell r="S251">
            <v>0</v>
          </cell>
          <cell r="T251">
            <v>42</v>
          </cell>
          <cell r="U251">
            <v>57</v>
          </cell>
          <cell r="V251">
            <v>99</v>
          </cell>
          <cell r="W251">
            <v>12</v>
          </cell>
          <cell r="X251">
            <v>33</v>
          </cell>
          <cell r="Y251">
            <v>21</v>
          </cell>
          <cell r="Z251">
            <v>33</v>
          </cell>
          <cell r="AA251">
            <v>99</v>
          </cell>
          <cell r="AB251">
            <v>1</v>
          </cell>
          <cell r="AC251">
            <v>1</v>
          </cell>
          <cell r="AD251">
            <v>2</v>
          </cell>
          <cell r="AE251">
            <v>20</v>
          </cell>
          <cell r="AF251">
            <v>24</v>
          </cell>
          <cell r="AG251">
            <v>44</v>
          </cell>
          <cell r="AH251">
            <v>0</v>
          </cell>
          <cell r="AI251">
            <v>9</v>
          </cell>
          <cell r="AJ251">
            <v>19</v>
          </cell>
          <cell r="AK251">
            <v>16</v>
          </cell>
          <cell r="AL251">
            <v>46</v>
          </cell>
        </row>
        <row r="252">
          <cell r="B252">
            <v>1010</v>
          </cell>
          <cell r="C252" t="str">
            <v>Laurea DM509</v>
          </cell>
          <cell r="D252" t="str">
            <v>NO</v>
          </cell>
          <cell r="E252" t="str">
            <v>ECONOMIA AZIENDALE (BRINDISI)</v>
          </cell>
          <cell r="F252">
            <v>3</v>
          </cell>
          <cell r="G252">
            <v>1</v>
          </cell>
          <cell r="H252">
            <v>4</v>
          </cell>
          <cell r="I252">
            <v>11</v>
          </cell>
          <cell r="J252">
            <v>14</v>
          </cell>
          <cell r="K252">
            <v>25</v>
          </cell>
          <cell r="L252">
            <v>13</v>
          </cell>
          <cell r="M252">
            <v>5</v>
          </cell>
          <cell r="N252">
            <v>3</v>
          </cell>
          <cell r="O252">
            <v>4</v>
          </cell>
          <cell r="P252">
            <v>29</v>
          </cell>
          <cell r="Q252">
            <v>0</v>
          </cell>
          <cell r="R252">
            <v>0</v>
          </cell>
          <cell r="S252">
            <v>0</v>
          </cell>
          <cell r="T252">
            <v>13</v>
          </cell>
          <cell r="U252">
            <v>19</v>
          </cell>
          <cell r="V252">
            <v>32</v>
          </cell>
          <cell r="W252">
            <v>6</v>
          </cell>
          <cell r="X252">
            <v>8</v>
          </cell>
          <cell r="Y252">
            <v>6</v>
          </cell>
          <cell r="Z252">
            <v>12</v>
          </cell>
          <cell r="AA252">
            <v>32</v>
          </cell>
          <cell r="AB252">
            <v>0</v>
          </cell>
          <cell r="AC252">
            <v>0</v>
          </cell>
          <cell r="AD252">
            <v>0</v>
          </cell>
          <cell r="AE252">
            <v>12</v>
          </cell>
          <cell r="AF252">
            <v>6</v>
          </cell>
          <cell r="AG252">
            <v>18</v>
          </cell>
          <cell r="AH252">
            <v>0</v>
          </cell>
          <cell r="AI252">
            <v>4</v>
          </cell>
          <cell r="AJ252">
            <v>5</v>
          </cell>
          <cell r="AK252">
            <v>9</v>
          </cell>
          <cell r="AL252">
            <v>18</v>
          </cell>
        </row>
        <row r="253">
          <cell r="B253">
            <v>1106</v>
          </cell>
          <cell r="C253" t="str">
            <v>Laurea DM509</v>
          </cell>
          <cell r="D253" t="str">
            <v>NO</v>
          </cell>
          <cell r="E253" t="str">
            <v>MARKETING E COMUNICAZIONE</v>
          </cell>
          <cell r="F253">
            <v>10</v>
          </cell>
          <cell r="G253">
            <v>4</v>
          </cell>
          <cell r="H253">
            <v>14</v>
          </cell>
          <cell r="I253">
            <v>64</v>
          </cell>
          <cell r="J253">
            <v>35</v>
          </cell>
          <cell r="K253">
            <v>99</v>
          </cell>
          <cell r="L253">
            <v>41</v>
          </cell>
          <cell r="M253">
            <v>23</v>
          </cell>
          <cell r="N253">
            <v>14</v>
          </cell>
          <cell r="O253">
            <v>21</v>
          </cell>
          <cell r="P253">
            <v>113</v>
          </cell>
          <cell r="Q253">
            <v>1</v>
          </cell>
          <cell r="R253">
            <v>0</v>
          </cell>
          <cell r="S253">
            <v>1</v>
          </cell>
          <cell r="T253">
            <v>22</v>
          </cell>
          <cell r="U253">
            <v>18</v>
          </cell>
          <cell r="V253">
            <v>40</v>
          </cell>
          <cell r="W253">
            <v>6</v>
          </cell>
          <cell r="X253">
            <v>8</v>
          </cell>
          <cell r="Y253">
            <v>11</v>
          </cell>
          <cell r="Z253">
            <v>15</v>
          </cell>
          <cell r="AA253">
            <v>41</v>
          </cell>
          <cell r="AB253">
            <v>2</v>
          </cell>
          <cell r="AC253">
            <v>1</v>
          </cell>
          <cell r="AD253">
            <v>3</v>
          </cell>
          <cell r="AE253">
            <v>21</v>
          </cell>
          <cell r="AF253">
            <v>23</v>
          </cell>
          <cell r="AG253">
            <v>44</v>
          </cell>
          <cell r="AH253">
            <v>4</v>
          </cell>
          <cell r="AI253">
            <v>5</v>
          </cell>
          <cell r="AJ253">
            <v>15</v>
          </cell>
          <cell r="AK253">
            <v>20</v>
          </cell>
          <cell r="AL253">
            <v>47</v>
          </cell>
        </row>
        <row r="254">
          <cell r="B254">
            <v>8053</v>
          </cell>
          <cell r="C254" t="str">
            <v>Laurea magistrale DM270</v>
          </cell>
          <cell r="D254" t="str">
            <v>SI</v>
          </cell>
          <cell r="E254" t="str">
            <v>CONSULENZA PROFESSIONALE PER LE AZIENDE (D.M.270/04)</v>
          </cell>
          <cell r="F254">
            <v>52</v>
          </cell>
          <cell r="G254">
            <v>19</v>
          </cell>
          <cell r="H254">
            <v>71</v>
          </cell>
          <cell r="I254">
            <v>17</v>
          </cell>
          <cell r="J254">
            <v>11</v>
          </cell>
          <cell r="K254">
            <v>28</v>
          </cell>
          <cell r="L254">
            <v>28</v>
          </cell>
          <cell r="M254">
            <v>0</v>
          </cell>
          <cell r="N254">
            <v>0</v>
          </cell>
          <cell r="O254">
            <v>0</v>
          </cell>
          <cell r="P254">
            <v>99</v>
          </cell>
          <cell r="Q254">
            <v>36</v>
          </cell>
          <cell r="R254">
            <v>18</v>
          </cell>
          <cell r="S254">
            <v>54</v>
          </cell>
          <cell r="T254">
            <v>17</v>
          </cell>
          <cell r="U254">
            <v>11</v>
          </cell>
          <cell r="V254">
            <v>27</v>
          </cell>
          <cell r="W254">
            <v>24</v>
          </cell>
          <cell r="X254">
            <v>3</v>
          </cell>
          <cell r="Y254">
            <v>0</v>
          </cell>
          <cell r="Z254">
            <v>0</v>
          </cell>
          <cell r="AA254">
            <v>81</v>
          </cell>
          <cell r="AB254">
            <v>45</v>
          </cell>
          <cell r="AC254">
            <v>27</v>
          </cell>
          <cell r="AD254">
            <v>72</v>
          </cell>
          <cell r="AE254">
            <v>29</v>
          </cell>
          <cell r="AF254">
            <v>14</v>
          </cell>
          <cell r="AG254">
            <v>43</v>
          </cell>
          <cell r="AH254">
            <v>33</v>
          </cell>
          <cell r="AI254">
            <v>10</v>
          </cell>
          <cell r="AJ254">
            <v>0</v>
          </cell>
          <cell r="AK254">
            <v>0</v>
          </cell>
          <cell r="AL254">
            <v>115</v>
          </cell>
        </row>
        <row r="255">
          <cell r="B255">
            <v>8058</v>
          </cell>
          <cell r="C255" t="str">
            <v>Laurea magistrale DM270</v>
          </cell>
          <cell r="D255" t="str">
            <v>NO</v>
          </cell>
          <cell r="E255" t="str">
            <v>ECONOMIA DEGLI INTERMEDIARI E DEI MERCATI FINANZIARI (D.M.270/04)</v>
          </cell>
          <cell r="F255">
            <v>11</v>
          </cell>
          <cell r="G255">
            <v>9</v>
          </cell>
          <cell r="H255">
            <v>20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20</v>
          </cell>
          <cell r="Q255">
            <v>11</v>
          </cell>
          <cell r="R255">
            <v>14</v>
          </cell>
          <cell r="S255">
            <v>25</v>
          </cell>
          <cell r="T255">
            <v>4</v>
          </cell>
          <cell r="U255">
            <v>3</v>
          </cell>
          <cell r="V255">
            <v>7</v>
          </cell>
          <cell r="W255">
            <v>7</v>
          </cell>
          <cell r="X255">
            <v>0</v>
          </cell>
          <cell r="Y255">
            <v>0</v>
          </cell>
          <cell r="Z255">
            <v>0</v>
          </cell>
          <cell r="AA255">
            <v>32</v>
          </cell>
          <cell r="AB255">
            <v>13</v>
          </cell>
          <cell r="AC255">
            <v>13</v>
          </cell>
          <cell r="AD255">
            <v>26</v>
          </cell>
          <cell r="AE255">
            <v>2</v>
          </cell>
          <cell r="AF255">
            <v>8</v>
          </cell>
          <cell r="AG255">
            <v>10</v>
          </cell>
          <cell r="AH255">
            <v>10</v>
          </cell>
          <cell r="AI255">
            <v>0</v>
          </cell>
          <cell r="AJ255">
            <v>0</v>
          </cell>
          <cell r="AK255">
            <v>0</v>
          </cell>
          <cell r="AL255">
            <v>36</v>
          </cell>
        </row>
        <row r="256">
          <cell r="B256">
            <v>8967</v>
          </cell>
          <cell r="C256" t="str">
            <v>Laurea magistrale DM270</v>
          </cell>
          <cell r="D256" t="str">
            <v>NO</v>
          </cell>
          <cell r="E256" t="str">
            <v>ECONOMIA E GESTIONE DELLE AZIENDE E DEI SERVIZI TURISTICI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B257">
            <v>8055</v>
          </cell>
          <cell r="C257" t="str">
            <v>Laurea magistrale DM270</v>
          </cell>
          <cell r="D257" t="str">
            <v>SI</v>
          </cell>
          <cell r="E257" t="str">
            <v>ECONOMIA E MANAGEMENT (D.M.270/04)</v>
          </cell>
          <cell r="F257">
            <v>65</v>
          </cell>
          <cell r="G257">
            <v>38</v>
          </cell>
          <cell r="H257">
            <v>103</v>
          </cell>
          <cell r="I257">
            <v>12</v>
          </cell>
          <cell r="J257">
            <v>6</v>
          </cell>
          <cell r="K257">
            <v>18</v>
          </cell>
          <cell r="L257">
            <v>17</v>
          </cell>
          <cell r="M257">
            <v>1</v>
          </cell>
          <cell r="N257">
            <v>0</v>
          </cell>
          <cell r="O257">
            <v>0</v>
          </cell>
          <cell r="P257">
            <v>121</v>
          </cell>
          <cell r="Q257">
            <v>59</v>
          </cell>
          <cell r="R257">
            <v>36</v>
          </cell>
          <cell r="S257">
            <v>95</v>
          </cell>
          <cell r="T257">
            <v>11</v>
          </cell>
          <cell r="U257">
            <v>12</v>
          </cell>
          <cell r="V257">
            <v>23</v>
          </cell>
          <cell r="W257">
            <v>21</v>
          </cell>
          <cell r="X257">
            <v>2</v>
          </cell>
          <cell r="Y257">
            <v>0</v>
          </cell>
          <cell r="Z257">
            <v>0</v>
          </cell>
          <cell r="AA257">
            <v>118</v>
          </cell>
          <cell r="AB257">
            <v>36</v>
          </cell>
          <cell r="AC257">
            <v>31</v>
          </cell>
          <cell r="AD257">
            <v>67</v>
          </cell>
          <cell r="AE257">
            <v>18</v>
          </cell>
          <cell r="AF257">
            <v>20</v>
          </cell>
          <cell r="AG257">
            <v>38</v>
          </cell>
          <cell r="AH257">
            <v>32</v>
          </cell>
          <cell r="AI257">
            <v>4</v>
          </cell>
          <cell r="AJ257">
            <v>2</v>
          </cell>
          <cell r="AK257">
            <v>0</v>
          </cell>
          <cell r="AL257">
            <v>105</v>
          </cell>
        </row>
        <row r="258">
          <cell r="B258">
            <v>8056</v>
          </cell>
          <cell r="C258" t="str">
            <v>Laurea magistrale DM270</v>
          </cell>
          <cell r="D258" t="str">
            <v>SI</v>
          </cell>
          <cell r="E258" t="str">
            <v>MARKETING (D.M.270/04)</v>
          </cell>
          <cell r="F258">
            <v>33</v>
          </cell>
          <cell r="G258">
            <v>28</v>
          </cell>
          <cell r="H258">
            <v>61</v>
          </cell>
          <cell r="I258">
            <v>5</v>
          </cell>
          <cell r="J258">
            <v>6</v>
          </cell>
          <cell r="K258">
            <v>11</v>
          </cell>
          <cell r="L258">
            <v>11</v>
          </cell>
          <cell r="M258">
            <v>0</v>
          </cell>
          <cell r="N258">
            <v>0</v>
          </cell>
          <cell r="O258">
            <v>0</v>
          </cell>
          <cell r="P258">
            <v>72</v>
          </cell>
          <cell r="Q258">
            <v>28</v>
          </cell>
          <cell r="R258">
            <v>24</v>
          </cell>
          <cell r="S258">
            <v>52</v>
          </cell>
          <cell r="T258">
            <v>8</v>
          </cell>
          <cell r="U258">
            <v>9</v>
          </cell>
          <cell r="V258">
            <v>17</v>
          </cell>
          <cell r="W258">
            <v>14</v>
          </cell>
          <cell r="X258">
            <v>3</v>
          </cell>
          <cell r="Y258">
            <v>0</v>
          </cell>
          <cell r="Z258">
            <v>0</v>
          </cell>
          <cell r="AA258">
            <v>69</v>
          </cell>
          <cell r="AB258">
            <v>27</v>
          </cell>
          <cell r="AC258">
            <v>10</v>
          </cell>
          <cell r="AD258">
            <v>37</v>
          </cell>
          <cell r="AE258">
            <v>18</v>
          </cell>
          <cell r="AF258">
            <v>5</v>
          </cell>
          <cell r="AG258">
            <v>23</v>
          </cell>
          <cell r="AH258">
            <v>14</v>
          </cell>
          <cell r="AI258">
            <v>7</v>
          </cell>
          <cell r="AJ258">
            <v>1</v>
          </cell>
          <cell r="AK258">
            <v>1</v>
          </cell>
          <cell r="AL258">
            <v>60</v>
          </cell>
        </row>
        <row r="259">
          <cell r="B259">
            <v>5056</v>
          </cell>
          <cell r="C259" t="str">
            <v>Laurea specialistica DM509</v>
          </cell>
          <cell r="D259" t="str">
            <v>NO</v>
          </cell>
          <cell r="E259" t="str">
            <v>AMMINISTRAZIONE E CONSULENZA AZIENDALE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0">
          <cell r="B260">
            <v>5011</v>
          </cell>
          <cell r="C260" t="str">
            <v>Laurea specialistica DM509</v>
          </cell>
          <cell r="D260" t="str">
            <v>NO</v>
          </cell>
          <cell r="E260" t="str">
            <v>CONSULENZA PROFESSIONALE PER LE AZIENDE</v>
          </cell>
          <cell r="F260">
            <v>0</v>
          </cell>
          <cell r="G260">
            <v>0</v>
          </cell>
          <cell r="H260">
            <v>0</v>
          </cell>
          <cell r="I260">
            <v>11</v>
          </cell>
          <cell r="J260">
            <v>17</v>
          </cell>
          <cell r="K260">
            <v>28</v>
          </cell>
          <cell r="L260">
            <v>13</v>
          </cell>
          <cell r="M260">
            <v>14</v>
          </cell>
          <cell r="N260">
            <v>1</v>
          </cell>
          <cell r="O260">
            <v>0</v>
          </cell>
          <cell r="P260">
            <v>28</v>
          </cell>
          <cell r="Q260">
            <v>0</v>
          </cell>
          <cell r="R260">
            <v>0</v>
          </cell>
          <cell r="S260">
            <v>0</v>
          </cell>
          <cell r="T260">
            <v>4</v>
          </cell>
          <cell r="U260">
            <v>2</v>
          </cell>
          <cell r="V260">
            <v>6</v>
          </cell>
          <cell r="W260">
            <v>0</v>
          </cell>
          <cell r="X260">
            <v>3</v>
          </cell>
          <cell r="Y260">
            <v>2</v>
          </cell>
          <cell r="Z260">
            <v>1</v>
          </cell>
          <cell r="AA260">
            <v>6</v>
          </cell>
          <cell r="AB260">
            <v>0</v>
          </cell>
          <cell r="AC260">
            <v>0</v>
          </cell>
          <cell r="AD260">
            <v>0</v>
          </cell>
          <cell r="AE260">
            <v>2</v>
          </cell>
          <cell r="AF260">
            <v>3</v>
          </cell>
          <cell r="AG260">
            <v>5</v>
          </cell>
          <cell r="AH260">
            <v>1</v>
          </cell>
          <cell r="AI260">
            <v>0</v>
          </cell>
          <cell r="AJ260">
            <v>1</v>
          </cell>
          <cell r="AK260">
            <v>3</v>
          </cell>
          <cell r="AL260">
            <v>5</v>
          </cell>
        </row>
        <row r="261">
          <cell r="B261">
            <v>5013</v>
          </cell>
          <cell r="C261" t="str">
            <v>Laurea specialistica DM509</v>
          </cell>
          <cell r="D261" t="str">
            <v>NO</v>
          </cell>
          <cell r="E261" t="str">
            <v>ECONOMIA E MANAGEMENT</v>
          </cell>
          <cell r="F261">
            <v>0</v>
          </cell>
          <cell r="G261">
            <v>0</v>
          </cell>
          <cell r="H261">
            <v>0</v>
          </cell>
          <cell r="I261">
            <v>10</v>
          </cell>
          <cell r="J261">
            <v>8</v>
          </cell>
          <cell r="K261">
            <v>18</v>
          </cell>
          <cell r="L261">
            <v>4</v>
          </cell>
          <cell r="M261">
            <v>6</v>
          </cell>
          <cell r="N261">
            <v>3</v>
          </cell>
          <cell r="O261">
            <v>5</v>
          </cell>
          <cell r="P261">
            <v>18</v>
          </cell>
          <cell r="Q261">
            <v>0</v>
          </cell>
          <cell r="R261">
            <v>1</v>
          </cell>
          <cell r="S261">
            <v>1</v>
          </cell>
          <cell r="T261">
            <v>3</v>
          </cell>
          <cell r="U261">
            <v>3</v>
          </cell>
          <cell r="V261">
            <v>6</v>
          </cell>
          <cell r="W261">
            <v>0</v>
          </cell>
          <cell r="X261">
            <v>1</v>
          </cell>
          <cell r="Y261">
            <v>2</v>
          </cell>
          <cell r="Z261">
            <v>3</v>
          </cell>
          <cell r="AA261">
            <v>7</v>
          </cell>
          <cell r="AB261">
            <v>0</v>
          </cell>
          <cell r="AC261">
            <v>0</v>
          </cell>
          <cell r="AD261">
            <v>0</v>
          </cell>
          <cell r="AE261">
            <v>2</v>
          </cell>
          <cell r="AF261">
            <v>4</v>
          </cell>
          <cell r="AG261">
            <v>6</v>
          </cell>
          <cell r="AH261">
            <v>0</v>
          </cell>
          <cell r="AI261">
            <v>0</v>
          </cell>
          <cell r="AJ261">
            <v>1</v>
          </cell>
          <cell r="AK261">
            <v>5</v>
          </cell>
          <cell r="AL261">
            <v>6</v>
          </cell>
        </row>
        <row r="262">
          <cell r="B262">
            <v>5015</v>
          </cell>
          <cell r="C262" t="str">
            <v>Laurea specialistica DM509</v>
          </cell>
          <cell r="D262" t="str">
            <v>NO</v>
          </cell>
          <cell r="E262" t="str">
            <v>MARKETING</v>
          </cell>
          <cell r="F262">
            <v>0</v>
          </cell>
          <cell r="G262">
            <v>0</v>
          </cell>
          <cell r="H262">
            <v>0</v>
          </cell>
          <cell r="I262">
            <v>5</v>
          </cell>
          <cell r="J262">
            <v>6</v>
          </cell>
          <cell r="K262">
            <v>11</v>
          </cell>
          <cell r="L262">
            <v>2</v>
          </cell>
          <cell r="M262">
            <v>4</v>
          </cell>
          <cell r="N262">
            <v>3</v>
          </cell>
          <cell r="O262">
            <v>2</v>
          </cell>
          <cell r="P262">
            <v>11</v>
          </cell>
          <cell r="Q262">
            <v>0</v>
          </cell>
          <cell r="R262">
            <v>0</v>
          </cell>
          <cell r="S262">
            <v>0</v>
          </cell>
          <cell r="T262">
            <v>4</v>
          </cell>
          <cell r="U262">
            <v>2</v>
          </cell>
          <cell r="V262">
            <v>6</v>
          </cell>
          <cell r="W262">
            <v>0</v>
          </cell>
          <cell r="X262">
            <v>2</v>
          </cell>
          <cell r="Y262">
            <v>3</v>
          </cell>
          <cell r="Z262">
            <v>1</v>
          </cell>
          <cell r="AA262">
            <v>6</v>
          </cell>
          <cell r="AB262">
            <v>0</v>
          </cell>
          <cell r="AC262">
            <v>0</v>
          </cell>
          <cell r="AD262">
            <v>0</v>
          </cell>
          <cell r="AE262">
            <v>2</v>
          </cell>
          <cell r="AF262">
            <v>1</v>
          </cell>
          <cell r="AG262">
            <v>3</v>
          </cell>
          <cell r="AH262">
            <v>0</v>
          </cell>
          <cell r="AI262">
            <v>0</v>
          </cell>
          <cell r="AJ262">
            <v>1</v>
          </cell>
          <cell r="AK262">
            <v>2</v>
          </cell>
          <cell r="AL262">
            <v>3</v>
          </cell>
        </row>
      </sheetData>
      <sheetData sheetId="14">
        <row r="3">
          <cell r="B3">
            <v>7742</v>
          </cell>
          <cell r="C3" t="str">
            <v>Laurea DM270</v>
          </cell>
          <cell r="D3" t="str">
            <v>SI</v>
          </cell>
          <cell r="E3" t="str">
            <v>SCIENZE BIOLOGICHE (D.M.270/04)</v>
          </cell>
          <cell r="F3">
            <v>0</v>
          </cell>
          <cell r="G3">
            <v>2</v>
          </cell>
          <cell r="H3">
            <v>0</v>
          </cell>
          <cell r="I3">
            <v>0</v>
          </cell>
        </row>
        <row r="4">
          <cell r="B4">
            <v>7750</v>
          </cell>
          <cell r="C4" t="str">
            <v>Laurea DM270</v>
          </cell>
          <cell r="D4" t="str">
            <v>SI</v>
          </cell>
          <cell r="E4" t="str">
            <v>SCIENZE DELLA NATURA (D.M.270/04)</v>
          </cell>
          <cell r="F4">
            <v>1</v>
          </cell>
          <cell r="G4">
            <v>0</v>
          </cell>
          <cell r="H4">
            <v>1</v>
          </cell>
          <cell r="I4">
            <v>0</v>
          </cell>
        </row>
        <row r="5">
          <cell r="B5">
            <v>1103</v>
          </cell>
          <cell r="C5" t="str">
            <v>Laurea DM509</v>
          </cell>
          <cell r="D5" t="str">
            <v>NO</v>
          </cell>
          <cell r="E5" t="str">
            <v>BIOLOGIA AMBIENTALE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1048</v>
          </cell>
          <cell r="C6" t="str">
            <v>Laurea DM509</v>
          </cell>
          <cell r="D6" t="str">
            <v>NO</v>
          </cell>
          <cell r="E6" t="str">
            <v>BIOLOGIA CELLULARE E MOLECOLARE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1050</v>
          </cell>
          <cell r="C7" t="str">
            <v>Laurea DM509</v>
          </cell>
          <cell r="D7" t="str">
            <v>NO</v>
          </cell>
          <cell r="E7" t="str">
            <v>CONSERVAZIONE E RECUPERO DEI BENI NATURALI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1060</v>
          </cell>
          <cell r="C8" t="str">
            <v>Laurea DM509</v>
          </cell>
          <cell r="D8" t="str">
            <v>NO</v>
          </cell>
          <cell r="E8" t="str">
            <v>SCIENZE BIOSANITARIE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1062</v>
          </cell>
          <cell r="C9" t="str">
            <v>Laurea DM509</v>
          </cell>
          <cell r="D9" t="str">
            <v>NO</v>
          </cell>
          <cell r="E9" t="str">
            <v>SCIENZE NATURALI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8747</v>
          </cell>
          <cell r="C10" t="str">
            <v>Laurea magistrale DM270</v>
          </cell>
          <cell r="D10" t="str">
            <v>SI</v>
          </cell>
          <cell r="E10" t="str">
            <v>BIOLOGIA AMBIENTALE (D.M.270/04)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8746</v>
          </cell>
          <cell r="C11" t="str">
            <v>Laurea magistrale DM270</v>
          </cell>
          <cell r="D11" t="str">
            <v>SI</v>
          </cell>
          <cell r="E11" t="str">
            <v>SCIENZE DELLA NATURA (D.M. 270/04)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7598</v>
          </cell>
          <cell r="C12" t="str">
            <v>Laurea DM270</v>
          </cell>
          <cell r="D12" t="str">
            <v>SI</v>
          </cell>
          <cell r="E12" t="str">
            <v>BIOTECNOLOGIE MEDICHE E FARMACEUTICHE (D.M.270/04)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7599</v>
          </cell>
          <cell r="C13" t="str">
            <v>Laurea DM270</v>
          </cell>
          <cell r="D13" t="str">
            <v>NO</v>
          </cell>
          <cell r="E13" t="str">
            <v>BIOTECNOLOGIE PER L'INNOVAZIONE DI PROCESSI E DI PRODOTTI (D.M.270/04)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1041</v>
          </cell>
          <cell r="C14" t="str">
            <v>Laurea DM509</v>
          </cell>
          <cell r="D14" t="str">
            <v>NO</v>
          </cell>
          <cell r="E14" t="str">
            <v>BIOTECNOLOGIE PER LE PRODUZIONI AGRICOLE ED ALIMENTARI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1040</v>
          </cell>
          <cell r="C15" t="str">
            <v>Laurea DM509</v>
          </cell>
          <cell r="D15" t="str">
            <v>NO</v>
          </cell>
          <cell r="E15" t="str">
            <v>BIOTECNOLOGIE PER L'INNOVAZIONE DI PROCESSI E DI PRODOTTI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1042</v>
          </cell>
          <cell r="C16" t="str">
            <v>Laurea DM509</v>
          </cell>
          <cell r="D16" t="str">
            <v>NO</v>
          </cell>
          <cell r="E16" t="str">
            <v>BIOTECNOLOGIE SANITARIE E FARMACEUTICHE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8748</v>
          </cell>
          <cell r="C17" t="str">
            <v>Laurea magistrale DM270</v>
          </cell>
          <cell r="D17" t="str">
            <v>SI</v>
          </cell>
          <cell r="E17" t="str">
            <v>BIOLOGIA CELLULARE E MOLECOLARE (D.M.270/04)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8583</v>
          </cell>
          <cell r="C18" t="str">
            <v>Laurea magistrale DM270</v>
          </cell>
          <cell r="D18" t="str">
            <v>SI</v>
          </cell>
          <cell r="E18" t="str">
            <v>BIOTECNOLOGIE INDUSTRIALI ED AMBIENTALI (D.M.270/04)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8584</v>
          </cell>
          <cell r="C19" t="str">
            <v>Laurea magistrale DM270</v>
          </cell>
          <cell r="D19" t="str">
            <v>SI</v>
          </cell>
          <cell r="E19" t="str">
            <v>BIOTECNOLOGIE MEDICHE E MEDICINA MOLECOLARE (D.M.270/04)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8749</v>
          </cell>
          <cell r="C20" t="str">
            <v>Laurea magistrale DM270</v>
          </cell>
          <cell r="D20" t="str">
            <v>SI</v>
          </cell>
          <cell r="E20" t="str">
            <v>SCIENZE BIOSANITARIE (D.M.270/04)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>
            <v>5003</v>
          </cell>
          <cell r="C21" t="str">
            <v>Laurea specialistica DM509</v>
          </cell>
          <cell r="D21" t="str">
            <v>NO</v>
          </cell>
          <cell r="E21" t="str">
            <v>BIOLOGIA CELLULARE E MOLECOLARE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5036</v>
          </cell>
          <cell r="C22" t="str">
            <v>Laurea specialistica DM509</v>
          </cell>
          <cell r="D22" t="str">
            <v>NO</v>
          </cell>
          <cell r="E22" t="str">
            <v>BIOTECNOLOGIE MEDICHE E MEDICINA MOLECOLARE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5002</v>
          </cell>
          <cell r="C23" t="str">
            <v>Laurea specialistica DM509</v>
          </cell>
          <cell r="D23" t="str">
            <v>NO</v>
          </cell>
          <cell r="E23" t="str">
            <v>SCIENZE BIOSANITARIE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7743</v>
          </cell>
          <cell r="C24" t="str">
            <v>Laurea DM270</v>
          </cell>
          <cell r="D24" t="str">
            <v>SI</v>
          </cell>
          <cell r="E24" t="str">
            <v>CHIMICA (D.M.270/04)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</row>
        <row r="25">
          <cell r="B25">
            <v>7893</v>
          </cell>
          <cell r="C25" t="str">
            <v>Laurea DM270</v>
          </cell>
          <cell r="D25" t="str">
            <v>SI</v>
          </cell>
          <cell r="E25" t="str">
            <v>SCIENZE AMBIENTALI (D.M.270/04)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1049</v>
          </cell>
          <cell r="C26" t="str">
            <v>Laurea DM509</v>
          </cell>
          <cell r="D26" t="str">
            <v>NO</v>
          </cell>
          <cell r="E26" t="str">
            <v>CHIMICA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1053</v>
          </cell>
          <cell r="C27" t="str">
            <v>Laurea DM509</v>
          </cell>
          <cell r="D27" t="str">
            <v>NO</v>
          </cell>
          <cell r="E27" t="str">
            <v>GESTIONE DELLE RISORSE DEL MARE E DELLE COSTE (TARANTO)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1059</v>
          </cell>
          <cell r="C28" t="str">
            <v>Laurea DM509</v>
          </cell>
          <cell r="D28" t="str">
            <v>NO</v>
          </cell>
          <cell r="E28" t="str">
            <v>SCIENZE AMBIENTALI  (TARANTO)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1063</v>
          </cell>
          <cell r="C29" t="str">
            <v>Laurea DM509</v>
          </cell>
          <cell r="D29" t="str">
            <v>NO</v>
          </cell>
          <cell r="E29" t="str">
            <v>TECNOLOGIE CHIMICHE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8750</v>
          </cell>
          <cell r="C30" t="str">
            <v>Laurea magistrale DM270</v>
          </cell>
          <cell r="D30" t="str">
            <v>SI</v>
          </cell>
          <cell r="E30" t="str">
            <v>SCIENZA E TECNOLOGIA DEI MATERIALI (D.M.270/04)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8752</v>
          </cell>
          <cell r="C31" t="str">
            <v>Laurea magistrale DM270</v>
          </cell>
          <cell r="D31" t="str">
            <v>SI</v>
          </cell>
          <cell r="E31" t="str">
            <v>SCIENZE CHIMICHE (D.M.270/04)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5047</v>
          </cell>
          <cell r="C32" t="str">
            <v>Laurea specialistica DM509</v>
          </cell>
          <cell r="D32" t="str">
            <v>NO</v>
          </cell>
          <cell r="E32" t="str">
            <v>SCIENZE E TECNOLOGIE CHIMICHE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1017</v>
          </cell>
          <cell r="C33" t="str">
            <v>Laurea ciclo unico 5 anni DM509</v>
          </cell>
          <cell r="D33" t="str">
            <v>NO</v>
          </cell>
          <cell r="E33" t="str">
            <v>CHIMICA E TECNOLOGIA FARMACEUTICHE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1018</v>
          </cell>
          <cell r="C34" t="str">
            <v>Laurea ciclo unico 5 anni DM509</v>
          </cell>
          <cell r="D34" t="str">
            <v>NO</v>
          </cell>
          <cell r="E34" t="str">
            <v>FARMACIA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7172</v>
          </cell>
          <cell r="C35" t="str">
            <v>Laurea DM270</v>
          </cell>
          <cell r="D35" t="str">
            <v>NO</v>
          </cell>
          <cell r="E35" t="str">
            <v>INFORMAZIONE SCIENTIFICA SUL FARMACO (D.M.270/04)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7173</v>
          </cell>
          <cell r="C36" t="str">
            <v>Laurea DM270</v>
          </cell>
          <cell r="D36" t="str">
            <v>NO</v>
          </cell>
          <cell r="E36" t="str">
            <v>TECNICHE ERBORISTICHE (D.M.270/04)</v>
          </cell>
          <cell r="F36">
            <v>1</v>
          </cell>
          <cell r="G36">
            <v>0</v>
          </cell>
          <cell r="H36">
            <v>1</v>
          </cell>
          <cell r="I36">
            <v>1</v>
          </cell>
        </row>
        <row r="37">
          <cell r="B37">
            <v>1015</v>
          </cell>
          <cell r="C37" t="str">
            <v>Laurea DM509</v>
          </cell>
          <cell r="D37" t="str">
            <v>NO</v>
          </cell>
          <cell r="E37" t="str">
            <v>INFORMAZIONE SCIENTIFICA SUL FARMACO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1016</v>
          </cell>
          <cell r="C38" t="str">
            <v>Laurea DM509</v>
          </cell>
          <cell r="D38" t="str">
            <v>NO</v>
          </cell>
          <cell r="E38" t="str">
            <v>TECNICHE ERBORISTICHE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8172</v>
          </cell>
          <cell r="C39" t="str">
            <v>Laurea magistrale ciclo unico 5 anni DM270</v>
          </cell>
          <cell r="D39" t="str">
            <v>SI</v>
          </cell>
          <cell r="E39" t="str">
            <v>CHIMICA E TECNOLOGIA FARMACEUTICHE  (D.M.270/04)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8173</v>
          </cell>
          <cell r="C40" t="str">
            <v>Laurea magistrale ciclo unico 5 anni DM270</v>
          </cell>
          <cell r="D40" t="str">
            <v>SI</v>
          </cell>
          <cell r="E40" t="str">
            <v>FARMACIA (D.M.270/04)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7313</v>
          </cell>
          <cell r="C41" t="str">
            <v>Laurea DM270</v>
          </cell>
          <cell r="D41" t="str">
            <v>SI</v>
          </cell>
          <cell r="E41" t="str">
            <v>FILOSOFIA (D.M.270/04)</v>
          </cell>
          <cell r="F41">
            <v>0</v>
          </cell>
          <cell r="G41">
            <v>1</v>
          </cell>
          <cell r="H41">
            <v>4</v>
          </cell>
          <cell r="I41">
            <v>1</v>
          </cell>
        </row>
        <row r="42">
          <cell r="B42">
            <v>7315</v>
          </cell>
          <cell r="C42" t="str">
            <v>Laurea DM270</v>
          </cell>
          <cell r="D42" t="str">
            <v>SI</v>
          </cell>
          <cell r="E42" t="str">
            <v>STORIA E SCIENZE SOCIALI (D.M.270/04)</v>
          </cell>
          <cell r="F42">
            <v>2</v>
          </cell>
          <cell r="G42">
            <v>4</v>
          </cell>
          <cell r="H42">
            <v>9</v>
          </cell>
          <cell r="I42">
            <v>6</v>
          </cell>
        </row>
        <row r="43">
          <cell r="B43">
            <v>1021</v>
          </cell>
          <cell r="C43" t="str">
            <v>Laurea DM509</v>
          </cell>
          <cell r="D43" t="str">
            <v>NO</v>
          </cell>
          <cell r="E43" t="str">
            <v>FILOSOFIA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1024</v>
          </cell>
          <cell r="C44" t="str">
            <v>Laurea DM509</v>
          </cell>
          <cell r="D44" t="str">
            <v>NO</v>
          </cell>
          <cell r="E44" t="str">
            <v>SCIENZE STORICHE E SOCIALI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8313</v>
          </cell>
          <cell r="C45" t="str">
            <v>Laurea magistrale DM270</v>
          </cell>
          <cell r="D45" t="str">
            <v>NO</v>
          </cell>
          <cell r="E45" t="str">
            <v>BENI ARCHIVISTICI E LIBRARI (D.M.270/04)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8317</v>
          </cell>
          <cell r="C46" t="str">
            <v>Laurea magistrale DM270</v>
          </cell>
          <cell r="D46" t="str">
            <v>SI</v>
          </cell>
          <cell r="E46" t="str">
            <v>SCIENZE FILOSOFICHE (D.M.270/04)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8318</v>
          </cell>
          <cell r="C47" t="str">
            <v>Laurea magistrale DM270</v>
          </cell>
          <cell r="D47" t="str">
            <v>NO</v>
          </cell>
          <cell r="E47" t="str">
            <v>SCIENZE STORICHE (D.M.270/04)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</row>
        <row r="48">
          <cell r="B48">
            <v>8013</v>
          </cell>
          <cell r="C48" t="str">
            <v>Laurea magistrale DM270</v>
          </cell>
          <cell r="D48" t="str">
            <v>SI</v>
          </cell>
          <cell r="E48" t="str">
            <v>SCIENZE STORICHE E DELLA DOCUMENTAZIONE STORICA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5024</v>
          </cell>
          <cell r="C49" t="str">
            <v>Laurea specialistica DM509</v>
          </cell>
          <cell r="D49" t="str">
            <v>NO</v>
          </cell>
          <cell r="E49" t="str">
            <v>FILOSOFIA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5053</v>
          </cell>
          <cell r="C50" t="str">
            <v>Laurea specialistica DM509</v>
          </cell>
          <cell r="D50" t="str">
            <v>NO</v>
          </cell>
          <cell r="E50" t="str">
            <v>STORIA E SOCIETA'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7744</v>
          </cell>
          <cell r="C51" t="str">
            <v>Laurea DM270</v>
          </cell>
          <cell r="D51" t="str">
            <v>SI</v>
          </cell>
          <cell r="E51" t="str">
            <v>FISICA (D.M.270/04)</v>
          </cell>
          <cell r="F51">
            <v>0</v>
          </cell>
          <cell r="G51">
            <v>0</v>
          </cell>
          <cell r="H51">
            <v>2</v>
          </cell>
          <cell r="I51">
            <v>0</v>
          </cell>
        </row>
        <row r="52">
          <cell r="B52">
            <v>7745</v>
          </cell>
          <cell r="C52" t="str">
            <v>Laurea DM270</v>
          </cell>
          <cell r="D52" t="str">
            <v>SI</v>
          </cell>
          <cell r="E52" t="str">
            <v>SCIENZA DEI MATERIALI (D.M.270/04)</v>
          </cell>
          <cell r="F52">
            <v>2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1051</v>
          </cell>
          <cell r="C53" t="str">
            <v>Laurea DM509</v>
          </cell>
          <cell r="D53" t="str">
            <v>NO</v>
          </cell>
          <cell r="E53" t="str">
            <v>FISICA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1057</v>
          </cell>
          <cell r="C54" t="str">
            <v>Laurea DM509</v>
          </cell>
          <cell r="D54" t="str">
            <v>NO</v>
          </cell>
          <cell r="E54" t="str">
            <v>SCIENZA DEI MATERIALI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8743</v>
          </cell>
          <cell r="C55" t="str">
            <v>Laurea magistrale DM270</v>
          </cell>
          <cell r="D55" t="str">
            <v>SI</v>
          </cell>
          <cell r="E55" t="str">
            <v>FISICA (D.M.270/04)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7222</v>
          </cell>
          <cell r="C56" t="str">
            <v>Laurea DM270</v>
          </cell>
          <cell r="D56" t="str">
            <v>SI</v>
          </cell>
          <cell r="E56" t="str">
            <v>SCIENZE DEI SERVIZI GIURIDICI (D.M.270/04)</v>
          </cell>
          <cell r="F56">
            <v>4</v>
          </cell>
          <cell r="G56">
            <v>4</v>
          </cell>
          <cell r="H56">
            <v>1</v>
          </cell>
          <cell r="I56">
            <v>4</v>
          </cell>
        </row>
        <row r="57">
          <cell r="B57">
            <v>7223</v>
          </cell>
          <cell r="C57" t="str">
            <v>Laurea DM270</v>
          </cell>
          <cell r="D57" t="str">
            <v>SI</v>
          </cell>
          <cell r="E57" t="str">
            <v>SCIENZE DEI SERVIZI GIURIDICI D'IMPRESA (D.M.270/04)</v>
          </cell>
          <cell r="F57">
            <v>3</v>
          </cell>
          <cell r="G57">
            <v>4</v>
          </cell>
          <cell r="H57">
            <v>2</v>
          </cell>
          <cell r="I57">
            <v>2</v>
          </cell>
        </row>
        <row r="58">
          <cell r="B58">
            <v>1019</v>
          </cell>
          <cell r="C58" t="str">
            <v>Laurea DM509</v>
          </cell>
          <cell r="D58" t="str">
            <v>NO</v>
          </cell>
          <cell r="E58" t="str">
            <v>SCIENZE GIURIDICHE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1088</v>
          </cell>
          <cell r="C59" t="str">
            <v>Laurea DM509</v>
          </cell>
          <cell r="D59" t="str">
            <v>NO</v>
          </cell>
          <cell r="E59" t="str">
            <v>SCIENZE GIURIDICHE D'IMPRESA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6001</v>
          </cell>
          <cell r="C60" t="str">
            <v>Laurea magistrale ciclo unico 5 anni DM270</v>
          </cell>
          <cell r="D60" t="str">
            <v>SI</v>
          </cell>
          <cell r="E60" t="str">
            <v>GIURISPRUDENZA</v>
          </cell>
          <cell r="F60">
            <v>0</v>
          </cell>
          <cell r="G60">
            <v>0</v>
          </cell>
          <cell r="H60">
            <v>0</v>
          </cell>
          <cell r="I60">
            <v>1</v>
          </cell>
        </row>
        <row r="61">
          <cell r="B61">
            <v>6002</v>
          </cell>
          <cell r="C61" t="str">
            <v>Laurea magistrale ciclo unico 5 anni DM270</v>
          </cell>
          <cell r="D61" t="str">
            <v>SI</v>
          </cell>
          <cell r="E61" t="str">
            <v>GIURISPRUDENZA (già Giurisprudenza d'impresa)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7746</v>
          </cell>
          <cell r="C62" t="str">
            <v>Laurea DM270</v>
          </cell>
          <cell r="D62" t="str">
            <v>SI</v>
          </cell>
          <cell r="E62" t="str">
            <v>INFORMATICA (D.M.270/04)</v>
          </cell>
          <cell r="F62">
            <v>2</v>
          </cell>
          <cell r="G62">
            <v>4</v>
          </cell>
          <cell r="H62">
            <v>6</v>
          </cell>
          <cell r="I62">
            <v>4</v>
          </cell>
        </row>
        <row r="63">
          <cell r="B63">
            <v>7912</v>
          </cell>
          <cell r="C63" t="str">
            <v>Laurea DM270</v>
          </cell>
          <cell r="D63" t="str">
            <v>NO</v>
          </cell>
          <cell r="E63" t="str">
            <v>INFORMATICA (D.M.270/04) - BRINDISI</v>
          </cell>
          <cell r="F63">
            <v>1</v>
          </cell>
          <cell r="G63">
            <v>2</v>
          </cell>
          <cell r="H63">
            <v>3</v>
          </cell>
          <cell r="I63">
            <v>2</v>
          </cell>
        </row>
        <row r="64">
          <cell r="B64">
            <v>7748</v>
          </cell>
          <cell r="C64" t="str">
            <v>Laurea DM270</v>
          </cell>
          <cell r="D64" t="str">
            <v>NO</v>
          </cell>
          <cell r="E64" t="str">
            <v>INFORMATICA E COMUNICAZIONE DIGITALE (D.M.270/04)</v>
          </cell>
          <cell r="F64">
            <v>1</v>
          </cell>
          <cell r="G64">
            <v>3</v>
          </cell>
          <cell r="H64">
            <v>5</v>
          </cell>
          <cell r="I64">
            <v>1</v>
          </cell>
        </row>
        <row r="65">
          <cell r="B65">
            <v>7892</v>
          </cell>
          <cell r="C65" t="str">
            <v>Laurea DM270</v>
          </cell>
          <cell r="D65" t="str">
            <v>SI</v>
          </cell>
          <cell r="E65" t="str">
            <v>INFORMATICA E COMUNICAZIONE DIGITALE (D.M.270/04) - TARANTO</v>
          </cell>
          <cell r="F65">
            <v>6</v>
          </cell>
          <cell r="G65">
            <v>4</v>
          </cell>
          <cell r="H65">
            <v>4</v>
          </cell>
          <cell r="I65">
            <v>2</v>
          </cell>
        </row>
        <row r="66">
          <cell r="B66">
            <v>7749</v>
          </cell>
          <cell r="C66" t="str">
            <v>Laurea DM270</v>
          </cell>
          <cell r="D66" t="str">
            <v>SI</v>
          </cell>
          <cell r="E66" t="str">
            <v>INFORMATICA E TECNOLOGIE PER LA PRODUZIONE DEL SOFTWARE (D.M.270/04)</v>
          </cell>
          <cell r="F66">
            <v>3</v>
          </cell>
          <cell r="G66">
            <v>3</v>
          </cell>
          <cell r="H66">
            <v>3</v>
          </cell>
          <cell r="I66">
            <v>7</v>
          </cell>
        </row>
        <row r="67">
          <cell r="B67">
            <v>1054</v>
          </cell>
          <cell r="C67" t="str">
            <v>Laurea DM509</v>
          </cell>
          <cell r="D67" t="str">
            <v>NO</v>
          </cell>
          <cell r="E67" t="str">
            <v>INFORMATICA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1082</v>
          </cell>
          <cell r="C68" t="str">
            <v>Laurea DM509</v>
          </cell>
          <cell r="D68" t="str">
            <v>NO</v>
          </cell>
          <cell r="E68" t="str">
            <v>INFORMATICA (BRINDISI)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1055</v>
          </cell>
          <cell r="C69" t="str">
            <v>Laurea DM509</v>
          </cell>
          <cell r="D69" t="str">
            <v>NO</v>
          </cell>
          <cell r="E69" t="str">
            <v>INFORMATICA E COMUNICAZIONE DIGITALE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1104</v>
          </cell>
          <cell r="C70" t="str">
            <v>Laurea DM509</v>
          </cell>
          <cell r="D70" t="str">
            <v>NO</v>
          </cell>
          <cell r="E70" t="str">
            <v>INFORMATICA E COMUNICAZIONE DIGITALE (TARANTO)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1102</v>
          </cell>
          <cell r="C71" t="str">
            <v>Laurea DM509</v>
          </cell>
          <cell r="D71" t="str">
            <v>NO</v>
          </cell>
          <cell r="E71" t="str">
            <v>INFORMATICA E TECNOLOGIE PER LA PRODUZIONE DEL SOFTWARE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8744</v>
          </cell>
          <cell r="C72" t="str">
            <v>Laurea magistrale DM270</v>
          </cell>
          <cell r="D72" t="str">
            <v>SI</v>
          </cell>
          <cell r="E72" t="str">
            <v>INFORMATICA (D.M.270/04)</v>
          </cell>
          <cell r="F72">
            <v>2</v>
          </cell>
          <cell r="G72">
            <v>4</v>
          </cell>
          <cell r="H72">
            <v>1</v>
          </cell>
          <cell r="I72">
            <v>6</v>
          </cell>
        </row>
        <row r="73">
          <cell r="B73">
            <v>1101</v>
          </cell>
          <cell r="C73" t="str">
            <v>Laurea specialistica DM509</v>
          </cell>
          <cell r="D73" t="str">
            <v>NO</v>
          </cell>
          <cell r="E73" t="str">
            <v>INFORMATICA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>
            <v>7112</v>
          </cell>
          <cell r="C74" t="str">
            <v>Laurea DM270</v>
          </cell>
          <cell r="D74" t="str">
            <v>NO</v>
          </cell>
          <cell r="E74" t="str">
            <v>ECONOMIA E AMMINISTRAZIONE DELLE AZIENDE (D.M.270/04 - INTERCLASSE)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>
            <v>7113</v>
          </cell>
          <cell r="C75" t="str">
            <v>Laurea DM270</v>
          </cell>
          <cell r="D75" t="str">
            <v>SI</v>
          </cell>
          <cell r="E75" t="str">
            <v>ECONOMIA E AMMINISTRAZIONE DELLE AZIENDE (D.M.270/04)</v>
          </cell>
          <cell r="F75">
            <v>7</v>
          </cell>
          <cell r="G75">
            <v>11</v>
          </cell>
          <cell r="H75">
            <v>9</v>
          </cell>
          <cell r="I75">
            <v>5</v>
          </cell>
        </row>
        <row r="76">
          <cell r="B76">
            <v>7282</v>
          </cell>
          <cell r="C76" t="str">
            <v>Laurea DM270</v>
          </cell>
          <cell r="D76" t="str">
            <v>NO</v>
          </cell>
          <cell r="E76" t="str">
            <v>OPERATORE DEI SERVIZI GIURIDICI (D.M.270/04) - TARANTO </v>
          </cell>
          <cell r="F76">
            <v>7</v>
          </cell>
          <cell r="G76">
            <v>6</v>
          </cell>
          <cell r="H76">
            <v>3</v>
          </cell>
          <cell r="I76">
            <v>2</v>
          </cell>
        </row>
        <row r="77">
          <cell r="B77">
            <v>7894</v>
          </cell>
          <cell r="C77" t="str">
            <v>Laurea DM270</v>
          </cell>
          <cell r="D77" t="str">
            <v>SI</v>
          </cell>
          <cell r="E77" t="str">
            <v>SCIENZE E GESTIONE DELLE ATTIVITA' MARITTIME (D.M.270/04)</v>
          </cell>
          <cell r="F77">
            <v>0</v>
          </cell>
          <cell r="G77">
            <v>2</v>
          </cell>
          <cell r="H77">
            <v>2</v>
          </cell>
          <cell r="I77">
            <v>0</v>
          </cell>
        </row>
        <row r="78">
          <cell r="B78">
            <v>1011</v>
          </cell>
          <cell r="C78" t="str">
            <v>Laurea DM509</v>
          </cell>
          <cell r="D78" t="str">
            <v>NO</v>
          </cell>
          <cell r="E78" t="str">
            <v>ECONOMIA AZIENDALE (TARANTO)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>
            <v>1013</v>
          </cell>
          <cell r="C79" t="str">
            <v>Laurea DM509</v>
          </cell>
          <cell r="D79" t="str">
            <v>NO</v>
          </cell>
          <cell r="E79" t="str">
            <v>ECONOMIA E COMMERCIO (TARANTO)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B80">
            <v>1020</v>
          </cell>
          <cell r="C80" t="str">
            <v>Laurea DM509</v>
          </cell>
          <cell r="D80" t="str">
            <v>NO</v>
          </cell>
          <cell r="E80" t="str">
            <v>SCIENZE GIURIDICHE (TARANTO)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>
            <v>6003</v>
          </cell>
          <cell r="C81" t="str">
            <v>Laurea magistrale ciclo unico 5 anni DM270</v>
          </cell>
          <cell r="D81" t="str">
            <v>SI</v>
          </cell>
          <cell r="E81" t="str">
            <v>GIURISPRUDENZA (TARANTO)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B82">
            <v>8122</v>
          </cell>
          <cell r="C82" t="str">
            <v>Laurea magistrale DM270</v>
          </cell>
          <cell r="D82" t="str">
            <v>SI</v>
          </cell>
          <cell r="E82" t="str">
            <v>STRATEGIE D'IMPRESE E MANAGEMENT (D.M.270/04)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B83">
            <v>5012</v>
          </cell>
          <cell r="C83" t="str">
            <v>Laurea specialistica DM509</v>
          </cell>
          <cell r="D83" t="str">
            <v>NO</v>
          </cell>
          <cell r="E83" t="str">
            <v>CONSULENZA PROFESSIONALE PER LE AZIENDE (TARANTO)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B84">
            <v>7413</v>
          </cell>
          <cell r="C84" t="str">
            <v>Laurea DM270</v>
          </cell>
          <cell r="D84" t="str">
            <v>SI</v>
          </cell>
          <cell r="E84" t="str">
            <v>COMUNICAZIONE LINGUISTICA E INTERCULTURALE (D.M.270/04)</v>
          </cell>
          <cell r="F84">
            <v>0</v>
          </cell>
          <cell r="G84">
            <v>3</v>
          </cell>
          <cell r="H84">
            <v>3</v>
          </cell>
          <cell r="I84">
            <v>1</v>
          </cell>
        </row>
        <row r="85">
          <cell r="B85">
            <v>7412</v>
          </cell>
          <cell r="C85" t="str">
            <v>Laurea DM270</v>
          </cell>
          <cell r="D85" t="str">
            <v>SI</v>
          </cell>
          <cell r="E85" t="str">
            <v>CULTURE DELLE LINGUE MODERNE E DEL TURISMO (D.M.270/04)</v>
          </cell>
          <cell r="F85">
            <v>2</v>
          </cell>
          <cell r="G85">
            <v>1</v>
          </cell>
          <cell r="H85">
            <v>1</v>
          </cell>
          <cell r="I85">
            <v>2</v>
          </cell>
        </row>
        <row r="86">
          <cell r="B86">
            <v>7314</v>
          </cell>
          <cell r="C86" t="str">
            <v>Laurea DM270</v>
          </cell>
          <cell r="D86" t="str">
            <v>SI</v>
          </cell>
          <cell r="E86" t="str">
            <v>LETTERE (D.M.270/04)</v>
          </cell>
          <cell r="F86">
            <v>2</v>
          </cell>
          <cell r="G86">
            <v>7</v>
          </cell>
          <cell r="H86">
            <v>4</v>
          </cell>
          <cell r="I86">
            <v>6</v>
          </cell>
        </row>
        <row r="87">
          <cell r="B87">
            <v>7373</v>
          </cell>
          <cell r="C87" t="str">
            <v>Laurea DM270</v>
          </cell>
          <cell r="D87" t="str">
            <v>NO</v>
          </cell>
          <cell r="E87" t="str">
            <v>LETTERE E CULTURE DEL TERRITORIO (D.M.270/04) - TARANTO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>
            <v>7392</v>
          </cell>
          <cell r="C88" t="str">
            <v>Laurea DM270</v>
          </cell>
          <cell r="D88" t="str">
            <v>NO</v>
          </cell>
          <cell r="E88" t="str">
            <v>PROGETTAZIONE E GESTIONE DELLE ATTIVITA' CULTURALI (D.M.270/04) - BRINDISI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1022</v>
          </cell>
          <cell r="C89" t="str">
            <v>Laurea DM509</v>
          </cell>
          <cell r="D89" t="str">
            <v>NO</v>
          </cell>
          <cell r="E89" t="str">
            <v>LETTERE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B90">
            <v>1100</v>
          </cell>
          <cell r="C90" t="str">
            <v>Laurea DM509</v>
          </cell>
          <cell r="D90" t="str">
            <v>NO</v>
          </cell>
          <cell r="E90" t="str">
            <v>LETTERE MODERNE (TARANTO)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>
            <v>1025</v>
          </cell>
          <cell r="C91" t="str">
            <v>Laurea DM509</v>
          </cell>
          <cell r="D91" t="str">
            <v>NO</v>
          </cell>
          <cell r="E91" t="str">
            <v>LINGUE E LETTERATURE STRANIERE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>
            <v>8314</v>
          </cell>
          <cell r="C92" t="str">
            <v>Laurea magistrale DM270</v>
          </cell>
          <cell r="D92" t="str">
            <v>SI</v>
          </cell>
          <cell r="E92" t="str">
            <v>FILOLOGIA MODERNA (D.M.270/04)</v>
          </cell>
          <cell r="F92">
            <v>0</v>
          </cell>
          <cell r="G92">
            <v>0</v>
          </cell>
          <cell r="H92">
            <v>0</v>
          </cell>
          <cell r="I92">
            <v>1</v>
          </cell>
        </row>
        <row r="93">
          <cell r="B93">
            <v>8422</v>
          </cell>
          <cell r="C93" t="str">
            <v>Laurea magistrale DM270</v>
          </cell>
          <cell r="D93" t="str">
            <v>SI</v>
          </cell>
          <cell r="E93" t="str">
            <v>LINGUE E LETTERATURE MODERNE (D.M.270/04)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</row>
        <row r="94">
          <cell r="B94">
            <v>8424</v>
          </cell>
          <cell r="C94" t="str">
            <v>Laurea magistrale DM270</v>
          </cell>
          <cell r="D94" t="str">
            <v>NO</v>
          </cell>
          <cell r="E94" t="str">
            <v>LINGUE MODERNE PER LA COOPERAZIONE INTERNAZIONALE (D.M.270/04)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</row>
        <row r="95">
          <cell r="B95">
            <v>8316</v>
          </cell>
          <cell r="C95" t="str">
            <v>Laurea magistrale DM270</v>
          </cell>
          <cell r="D95" t="str">
            <v>NO</v>
          </cell>
          <cell r="E95" t="str">
            <v>SCIENZE DELLO SPETTACOLO E PRODUZIONE MULTIMEDIALE (D.M.270/04)</v>
          </cell>
          <cell r="F95">
            <v>0</v>
          </cell>
          <cell r="G95">
            <v>0</v>
          </cell>
          <cell r="H95">
            <v>0</v>
          </cell>
          <cell r="I95">
            <v>1</v>
          </cell>
        </row>
        <row r="96">
          <cell r="B96">
            <v>8319</v>
          </cell>
          <cell r="C96" t="str">
            <v>Laurea magistrale DM270</v>
          </cell>
          <cell r="D96" t="str">
            <v>SI</v>
          </cell>
          <cell r="E96" t="str">
            <v>STORIA DELL'ARTE (D.M.270/04)</v>
          </cell>
          <cell r="F96">
            <v>1</v>
          </cell>
          <cell r="G96">
            <v>1</v>
          </cell>
          <cell r="H96">
            <v>1</v>
          </cell>
          <cell r="I96">
            <v>4</v>
          </cell>
        </row>
        <row r="97">
          <cell r="B97">
            <v>8423</v>
          </cell>
          <cell r="C97" t="str">
            <v>Laurea magistrale DM270</v>
          </cell>
          <cell r="D97" t="str">
            <v>SI</v>
          </cell>
          <cell r="E97" t="str">
            <v>TRADUZIONE SPECIALISTICA (D.M.270/04)</v>
          </cell>
          <cell r="F97">
            <v>0</v>
          </cell>
          <cell r="G97">
            <v>1</v>
          </cell>
          <cell r="H97">
            <v>2</v>
          </cell>
          <cell r="I97">
            <v>0</v>
          </cell>
        </row>
        <row r="98">
          <cell r="B98">
            <v>5021</v>
          </cell>
          <cell r="C98" t="str">
            <v>Laurea specialistica DM509</v>
          </cell>
          <cell r="D98" t="str">
            <v>NO</v>
          </cell>
          <cell r="E98" t="str">
            <v>EDITORIA LIBRARIA E MULTIMEDIALE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5023</v>
          </cell>
          <cell r="C99" t="str">
            <v>Laurea specialistica DM509</v>
          </cell>
          <cell r="D99" t="str">
            <v>NO</v>
          </cell>
          <cell r="E99" t="str">
            <v>FILOLOGIA MODERNA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5027</v>
          </cell>
          <cell r="C100" t="str">
            <v>Laurea specialistica DM509</v>
          </cell>
          <cell r="D100" t="str">
            <v>NO</v>
          </cell>
          <cell r="E100" t="str">
            <v>LINGUE E CULTURE EUROPEE E AMERICANE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>
            <v>5028</v>
          </cell>
          <cell r="C101" t="str">
            <v>Laurea specialistica DM509</v>
          </cell>
          <cell r="D101" t="str">
            <v>NO</v>
          </cell>
          <cell r="E101" t="str">
            <v>SCIENZE DELLA MEDIAZIONE INTERCULTURALE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5025</v>
          </cell>
          <cell r="C102" t="str">
            <v>Laurea specialistica DM509</v>
          </cell>
          <cell r="D102" t="str">
            <v>NO</v>
          </cell>
          <cell r="E102" t="str">
            <v>SCIENZE DELLO SPETTACOLO E DELLA PRODUZIONE MULTIMEDIALE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5029</v>
          </cell>
          <cell r="C103" t="str">
            <v>Laurea specialistica DM509</v>
          </cell>
          <cell r="D103" t="str">
            <v>NO</v>
          </cell>
          <cell r="E103" t="str">
            <v>TEORIA E PRASSI DELLA TRADUZIONE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B104">
            <v>7752</v>
          </cell>
          <cell r="C104" t="str">
            <v>Laurea DM270</v>
          </cell>
          <cell r="D104" t="str">
            <v>SI</v>
          </cell>
          <cell r="E104" t="str">
            <v>MATEMATICA (D.M.270/04)</v>
          </cell>
          <cell r="F104">
            <v>0</v>
          </cell>
          <cell r="G104">
            <v>0</v>
          </cell>
          <cell r="H104">
            <v>0</v>
          </cell>
          <cell r="I104">
            <v>2</v>
          </cell>
        </row>
        <row r="105">
          <cell r="B105">
            <v>1056</v>
          </cell>
          <cell r="C105" t="str">
            <v>Laurea DM509</v>
          </cell>
          <cell r="D105" t="str">
            <v>NO</v>
          </cell>
          <cell r="E105" t="str">
            <v>MATEMATICA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>
            <v>8745</v>
          </cell>
          <cell r="C106" t="str">
            <v>Laurea magistrale DM270</v>
          </cell>
          <cell r="D106" t="str">
            <v>SI</v>
          </cell>
          <cell r="E106" t="str">
            <v>MATEMATICA (D.M.270/04)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B107">
            <v>5043</v>
          </cell>
          <cell r="C107" t="str">
            <v>Laurea specialistica DM509</v>
          </cell>
          <cell r="D107" t="str">
            <v>NO</v>
          </cell>
          <cell r="E107" t="str">
            <v>MATEMATICA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B108">
            <v>1039</v>
          </cell>
          <cell r="C108" t="str">
            <v>Laurea ciclo unico 5 anni DM509</v>
          </cell>
          <cell r="D108" t="str">
            <v>NO</v>
          </cell>
          <cell r="E108" t="str">
            <v>MEDICINA VETERINARIA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>
            <v>7962</v>
          </cell>
          <cell r="C109" t="str">
            <v>Laurea DM270</v>
          </cell>
          <cell r="D109" t="str">
            <v>SI</v>
          </cell>
          <cell r="E109" t="str">
            <v>SCIENZE ANIMALI E PRODUZIONI ALIMENTARI (D.M.270/04)</v>
          </cell>
          <cell r="F109">
            <v>4</v>
          </cell>
          <cell r="G109">
            <v>3</v>
          </cell>
          <cell r="H109">
            <v>3</v>
          </cell>
          <cell r="I109">
            <v>1</v>
          </cell>
        </row>
        <row r="110">
          <cell r="B110">
            <v>1107</v>
          </cell>
          <cell r="C110" t="str">
            <v>Laurea DM509</v>
          </cell>
          <cell r="D110" t="str">
            <v>NO</v>
          </cell>
          <cell r="E110" t="str">
            <v>SCIENZE DELL'ALLEVAMENTO, IGIENE E BENESSERE DEL CANE E DEL GATTO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B111">
            <v>1086</v>
          </cell>
          <cell r="C111" t="str">
            <v>Laurea DM509</v>
          </cell>
          <cell r="D111" t="str">
            <v>NO</v>
          </cell>
          <cell r="E111" t="str">
            <v>SCIENZE MARICOLTURA,ACQUACOLTURA IGIENE PRODOTTI ITTICI (TARANTO)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1038</v>
          </cell>
          <cell r="C112" t="str">
            <v>Laurea DM509</v>
          </cell>
          <cell r="D112" t="str">
            <v>NO</v>
          </cell>
          <cell r="E112" t="str">
            <v>SCIENZE ZOOTECNICHE E SANITA' ALIMENTI DI ORIGINE ANIMALE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B113">
            <v>8962</v>
          </cell>
          <cell r="C113" t="str">
            <v>Laurea magistrale ciclo unico 5 anni DM270</v>
          </cell>
          <cell r="D113" t="str">
            <v>SI</v>
          </cell>
          <cell r="E113" t="str">
            <v>MEDICINA VETERINARIA (D.M.270/04)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B114">
            <v>8963</v>
          </cell>
          <cell r="C114" t="str">
            <v>Laurea magistrale DM270</v>
          </cell>
          <cell r="D114" t="str">
            <v>SI</v>
          </cell>
          <cell r="E114" t="str">
            <v>IGIENE E SICUREZZA DEGLI ALIMENTI DI ORIGINE ANIMALE (D.M.270/04)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B115">
            <v>7001</v>
          </cell>
          <cell r="C115" t="str">
            <v>Laurea DM270</v>
          </cell>
          <cell r="D115" t="str">
            <v>SI</v>
          </cell>
          <cell r="E115" t="str">
            <v>SCIENZE E TECNOLOGIE AGRARIE (D.M.270/04)</v>
          </cell>
          <cell r="F115">
            <v>6</v>
          </cell>
          <cell r="G115">
            <v>2</v>
          </cell>
          <cell r="H115">
            <v>5</v>
          </cell>
          <cell r="I115">
            <v>2</v>
          </cell>
        </row>
        <row r="116">
          <cell r="B116">
            <v>7002</v>
          </cell>
          <cell r="C116" t="str">
            <v>Laurea DM270</v>
          </cell>
          <cell r="D116" t="str">
            <v>NO</v>
          </cell>
          <cell r="E116" t="str">
            <v>SCIENZE FORESTALI E AMBIENTALI (D.M.270/04)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B117">
            <v>7005</v>
          </cell>
          <cell r="C117" t="str">
            <v>Laurea DM270</v>
          </cell>
          <cell r="D117" t="str">
            <v>SI</v>
          </cell>
          <cell r="E117" t="str">
            <v>TUTELA E GESTIONE DEL TERRITORIO E DEL PAESAGGIO AGRO-FORESTALE (D.M.270/04)</v>
          </cell>
          <cell r="F117">
            <v>5</v>
          </cell>
          <cell r="G117">
            <v>1</v>
          </cell>
          <cell r="H117">
            <v>1</v>
          </cell>
          <cell r="I117">
            <v>0</v>
          </cell>
        </row>
        <row r="118">
          <cell r="B118">
            <v>1001</v>
          </cell>
          <cell r="C118" t="str">
            <v>Laurea DM509</v>
          </cell>
          <cell r="D118" t="str">
            <v>NO</v>
          </cell>
          <cell r="E118" t="str">
            <v>GESTIONE TECNICA ECONOMICA DEL TERRITORIO RURALE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>
            <v>1002</v>
          </cell>
          <cell r="C119" t="str">
            <v>Laurea DM509</v>
          </cell>
          <cell r="D119" t="str">
            <v>NO</v>
          </cell>
          <cell r="E119" t="str">
            <v>PRODUZIONI ANIMALI NEI SISTEMI AGRARI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B120">
            <v>1004</v>
          </cell>
          <cell r="C120" t="str">
            <v>Laurea DM509</v>
          </cell>
          <cell r="D120" t="str">
            <v>NO</v>
          </cell>
          <cell r="E120" t="str">
            <v>SCIENZE E TECNOLOGIE AGRARIE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>
            <v>1005</v>
          </cell>
          <cell r="C121" t="str">
            <v>Laurea DM509</v>
          </cell>
          <cell r="D121" t="str">
            <v>NO</v>
          </cell>
          <cell r="E121" t="str">
            <v>SCIENZE FORESTALI ED AMBIENTALI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B122">
            <v>8007</v>
          </cell>
          <cell r="C122" t="str">
            <v>Laurea magistrale DM270</v>
          </cell>
          <cell r="D122" t="str">
            <v>SI</v>
          </cell>
          <cell r="E122" t="str">
            <v>GESTIONE E SVILUPPO SOSTENIBILE DEI SISTEMI RURALI MEDITERRANEI (DM270)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B123">
            <v>8006</v>
          </cell>
          <cell r="C123" t="str">
            <v>Laurea magistrale DM270</v>
          </cell>
          <cell r="D123" t="str">
            <v>NO</v>
          </cell>
          <cell r="E123" t="str">
            <v>SCIENZE E TECNOLOGIE DELLE PRODUZIONI ANIMALI (D.M.270/04)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B124">
            <v>7004</v>
          </cell>
          <cell r="C124" t="str">
            <v>Laurea DM270</v>
          </cell>
          <cell r="D124" t="str">
            <v>NO</v>
          </cell>
          <cell r="E124" t="str">
            <v>BENI ENOGASTRONOMICI (D.M.270/04)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B125">
            <v>7003</v>
          </cell>
          <cell r="C125" t="str">
            <v>Laurea DM270</v>
          </cell>
          <cell r="D125" t="str">
            <v>SI</v>
          </cell>
          <cell r="E125" t="str">
            <v>SCIENZE E TECNOLOGIE ALIMENTARI (D.M.270/04)</v>
          </cell>
          <cell r="F125">
            <v>6</v>
          </cell>
          <cell r="G125">
            <v>3</v>
          </cell>
          <cell r="H125">
            <v>2</v>
          </cell>
          <cell r="I125">
            <v>1</v>
          </cell>
        </row>
        <row r="126">
          <cell r="B126">
            <v>1003</v>
          </cell>
          <cell r="C126" t="str">
            <v>Laurea DM509</v>
          </cell>
          <cell r="D126" t="str">
            <v>NO</v>
          </cell>
          <cell r="E126" t="str">
            <v>PRODUZIONI VEGETALI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B127">
            <v>1007</v>
          </cell>
          <cell r="C127" t="str">
            <v>Laurea DM509</v>
          </cell>
          <cell r="D127" t="str">
            <v>NO</v>
          </cell>
          <cell r="E127" t="str">
            <v>TECNOLOGIE FITOSANITARIE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B128">
            <v>1006</v>
          </cell>
          <cell r="C128" t="str">
            <v>Laurea DM509</v>
          </cell>
          <cell r="D128" t="str">
            <v>NO</v>
          </cell>
          <cell r="E128" t="str">
            <v>TECNOLOGIE TRASFORMAZIONI E QUALITA' PRODOTTI AGRO-ALIMENTARI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B129">
            <v>8582</v>
          </cell>
          <cell r="C129" t="str">
            <v>Laurea magistrale DM270</v>
          </cell>
          <cell r="D129" t="str">
            <v>NO</v>
          </cell>
          <cell r="E129" t="str">
            <v>BIOTECNOLOGIE PER LA QUALITA' E LA SICUREZZA DELL' ALIMENTAZIONE UMANA (D.M.270/04)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B130">
            <v>8585</v>
          </cell>
          <cell r="C130" t="str">
            <v>Laurea magistrale DM270</v>
          </cell>
          <cell r="D130" t="str">
            <v>SI</v>
          </cell>
          <cell r="E130" t="str">
            <v>BIOTECNOLOGIE PER LA QUALITA' E LA SICUREZZA DELL'ALIMENTAZIONE (D.M.270/04)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>
            <v>8001</v>
          </cell>
          <cell r="C131" t="str">
            <v>Laurea magistrale DM270</v>
          </cell>
          <cell r="D131" t="str">
            <v>NO</v>
          </cell>
          <cell r="E131" t="str">
            <v>COLTURE MEDITERRANEE (D.M.270/04)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>
            <v>8002</v>
          </cell>
          <cell r="C132" t="str">
            <v>Laurea magistrale DM270</v>
          </cell>
          <cell r="D132" t="str">
            <v>SI</v>
          </cell>
          <cell r="E132" t="str">
            <v>MEDICINA DELLE PIANTE (D.M.270/04)</v>
          </cell>
          <cell r="F132">
            <v>1</v>
          </cell>
          <cell r="G132">
            <v>1</v>
          </cell>
          <cell r="H132">
            <v>1</v>
          </cell>
          <cell r="I132">
            <v>0</v>
          </cell>
        </row>
        <row r="133">
          <cell r="B133">
            <v>8004</v>
          </cell>
          <cell r="C133" t="str">
            <v>Laurea magistrale DM270</v>
          </cell>
          <cell r="D133" t="str">
            <v>SI</v>
          </cell>
          <cell r="E133" t="str">
            <v>SCIENZE E TECNOLOGIE ALIMENTARI (D.M.270/04)</v>
          </cell>
          <cell r="F133">
            <v>1</v>
          </cell>
          <cell r="G133">
            <v>1</v>
          </cell>
          <cell r="H133">
            <v>0</v>
          </cell>
          <cell r="I133">
            <v>0</v>
          </cell>
        </row>
        <row r="134">
          <cell r="B134">
            <v>5010</v>
          </cell>
          <cell r="C134" t="str">
            <v>Laurea specialistica DM509</v>
          </cell>
          <cell r="D134" t="str">
            <v>NO</v>
          </cell>
          <cell r="E134" t="str">
            <v>SCIENZE,TECNOLOGIE E GESTIONE DEL SISTEMA AGRO-ALIMENTARE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B135">
            <v>7312</v>
          </cell>
          <cell r="C135" t="str">
            <v>Laurea DM270</v>
          </cell>
          <cell r="D135" t="str">
            <v>SI</v>
          </cell>
          <cell r="E135" t="str">
            <v>SCIENZE DEI BENI CULTURALI (D.M.270/04)</v>
          </cell>
          <cell r="F135">
            <v>5</v>
          </cell>
          <cell r="G135">
            <v>8</v>
          </cell>
          <cell r="H135">
            <v>4</v>
          </cell>
          <cell r="I135">
            <v>2</v>
          </cell>
        </row>
        <row r="136">
          <cell r="B136">
            <v>8392</v>
          </cell>
          <cell r="C136" t="str">
            <v>Laurea DM270</v>
          </cell>
          <cell r="D136" t="str">
            <v>NO</v>
          </cell>
          <cell r="E136" t="str">
            <v>SCIENZE DEI BENI CULTURALI PER IL TURISMO (D.M. 270/04)</v>
          </cell>
          <cell r="F136">
            <v>2</v>
          </cell>
          <cell r="G136">
            <v>0</v>
          </cell>
          <cell r="H136">
            <v>1</v>
          </cell>
          <cell r="I136">
            <v>3</v>
          </cell>
        </row>
        <row r="137">
          <cell r="B137">
            <v>7372</v>
          </cell>
          <cell r="C137" t="str">
            <v>Laurea DM270</v>
          </cell>
          <cell r="D137" t="str">
            <v>NO</v>
          </cell>
          <cell r="E137" t="str">
            <v>SCIENZE DEI BENI CULTURALI PER IL TURISMO E L'AMBIENTE (D.M.270/04) - TARANTO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>
            <v>1023</v>
          </cell>
          <cell r="C138" t="str">
            <v>Laurea DM509</v>
          </cell>
          <cell r="D138" t="str">
            <v>NO</v>
          </cell>
          <cell r="E138" t="str">
            <v>SCIENZE DEI BENI CULTURALI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>
            <v>1087</v>
          </cell>
          <cell r="C139" t="str">
            <v>Laurea DM509</v>
          </cell>
          <cell r="D139" t="str">
            <v>NO</v>
          </cell>
          <cell r="E139" t="str">
            <v>SCIENZE DEI BENI CULTURALI PER IL TURISMO E L'AMBIENTE (TARANTO)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>
            <v>8312</v>
          </cell>
          <cell r="C140" t="str">
            <v>Laurea magistrale DM270</v>
          </cell>
          <cell r="D140" t="str">
            <v>SI</v>
          </cell>
          <cell r="E140" t="str">
            <v>ARCHEOLOGIA (D.M.270/04)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8315</v>
          </cell>
          <cell r="C141" t="str">
            <v>Laurea magistrale DM270</v>
          </cell>
          <cell r="D141" t="str">
            <v>SI</v>
          </cell>
          <cell r="E141" t="str">
            <v>FILOLOGIA, LETTERATURE E STORIA DELL' ANTICHITA' (D.M.270/04)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>
            <v>7624</v>
          </cell>
          <cell r="C142" t="str">
            <v>Laurea DM270</v>
          </cell>
          <cell r="D142" t="str">
            <v>SI</v>
          </cell>
          <cell r="E142" t="str">
            <v>SCIENZE DELLA COMUNICAZIONE (D.M.270/04)</v>
          </cell>
          <cell r="F142">
            <v>0</v>
          </cell>
          <cell r="G142">
            <v>3</v>
          </cell>
          <cell r="H142">
            <v>1</v>
          </cell>
          <cell r="I142">
            <v>1</v>
          </cell>
        </row>
        <row r="143">
          <cell r="B143">
            <v>7626</v>
          </cell>
          <cell r="C143" t="str">
            <v>Laurea DM270</v>
          </cell>
          <cell r="D143" t="str">
            <v>NO</v>
          </cell>
          <cell r="E143" t="str">
            <v>SCIENZE DELLA COMUNICAZIONE E DELL'ANIMAZIONE SOCIO-CULTURALE (D.M. 270/04)</v>
          </cell>
          <cell r="F143">
            <v>11</v>
          </cell>
          <cell r="G143">
            <v>6</v>
          </cell>
          <cell r="H143">
            <v>0</v>
          </cell>
          <cell r="I143">
            <v>0</v>
          </cell>
        </row>
        <row r="144">
          <cell r="B144">
            <v>7703</v>
          </cell>
          <cell r="C144" t="str">
            <v>Laurea DM270</v>
          </cell>
          <cell r="D144" t="str">
            <v>NO</v>
          </cell>
          <cell r="E144" t="str">
            <v>SCIENZE DELLA COMUNICAZIONE NELLE ORGANIZZAZIONI (D.M.270/04) - TARANTO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>
            <v>7623</v>
          </cell>
          <cell r="C145" t="str">
            <v>Laurea DM270</v>
          </cell>
          <cell r="D145" t="str">
            <v>NO</v>
          </cell>
          <cell r="E145" t="str">
            <v>SCIENZE DELLA FORMAZIONE (D.M.270/04)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</row>
        <row r="146">
          <cell r="B146">
            <v>7622</v>
          </cell>
          <cell r="C146" t="str">
            <v>Laurea DM270</v>
          </cell>
          <cell r="D146" t="str">
            <v>NO</v>
          </cell>
          <cell r="E146" t="str">
            <v>SCIENZE DELL'EDUCAZIONE (D.M.270/04)</v>
          </cell>
          <cell r="F146">
            <v>3</v>
          </cell>
          <cell r="G146">
            <v>2</v>
          </cell>
          <cell r="H146">
            <v>0</v>
          </cell>
          <cell r="I146">
            <v>0</v>
          </cell>
        </row>
        <row r="147">
          <cell r="B147">
            <v>8966</v>
          </cell>
          <cell r="C147" t="str">
            <v>Laurea DM270</v>
          </cell>
          <cell r="D147" t="str">
            <v>SI</v>
          </cell>
          <cell r="E147" t="str">
            <v>SCIENZE DELL'EDUCAZIONE E DELLA FORMAZIONE</v>
          </cell>
          <cell r="F147">
            <v>0</v>
          </cell>
          <cell r="G147">
            <v>0</v>
          </cell>
          <cell r="H147">
            <v>0</v>
          </cell>
          <cell r="I147">
            <v>3</v>
          </cell>
        </row>
        <row r="148">
          <cell r="B148">
            <v>7702</v>
          </cell>
          <cell r="C148" t="str">
            <v>Laurea DM270</v>
          </cell>
          <cell r="D148" t="str">
            <v>NO</v>
          </cell>
          <cell r="E148" t="str">
            <v>SCIENZE DELL'EDUCAZIONE E DELL'ANIMAZIONE SOCIO CULTURALE (D.M.270/04)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>
            <v>7625</v>
          </cell>
          <cell r="C149" t="str">
            <v>Laurea DM270</v>
          </cell>
          <cell r="D149" t="str">
            <v>SI</v>
          </cell>
          <cell r="E149" t="str">
            <v>SCIENZE E TECNICHE PSICOLOGICHE (D.M.270/04)</v>
          </cell>
          <cell r="F149">
            <v>0</v>
          </cell>
          <cell r="G149">
            <v>1</v>
          </cell>
          <cell r="H149">
            <v>0</v>
          </cell>
          <cell r="I149">
            <v>3</v>
          </cell>
        </row>
        <row r="150">
          <cell r="B150">
            <v>1089</v>
          </cell>
          <cell r="C150" t="str">
            <v>Laurea DM509</v>
          </cell>
          <cell r="D150" t="str">
            <v>NO</v>
          </cell>
          <cell r="E150" t="str">
            <v>EDUC.PROF.LE NEL CAMPO DEL DISAGIO MINORILE, DEVIANZA E MARGINALITA'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B151">
            <v>1108</v>
          </cell>
          <cell r="C151" t="str">
            <v>Laurea DM509</v>
          </cell>
          <cell r="D151" t="str">
            <v>NO</v>
          </cell>
          <cell r="E151" t="str">
            <v>EDUC.PROF.NEL CAMPO DEL DIS.MINORILE,DEVIANZA E MARG. (TARANTO)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>
            <v>1043</v>
          </cell>
          <cell r="C152" t="str">
            <v>Laurea DM509</v>
          </cell>
          <cell r="D152" t="str">
            <v>NO</v>
          </cell>
          <cell r="E152" t="str">
            <v>SCIENZE DELLA COMUNICAZIONE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>
            <v>1090</v>
          </cell>
          <cell r="C153" t="str">
            <v>Laurea DM509</v>
          </cell>
          <cell r="D153" t="str">
            <v>NO</v>
          </cell>
          <cell r="E153" t="str">
            <v>SCIENZE DELLA COMUNICAZIONE (TARANTO)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B154">
            <v>1044</v>
          </cell>
          <cell r="C154" t="str">
            <v>Laurea DM509</v>
          </cell>
          <cell r="D154" t="str">
            <v>NO</v>
          </cell>
          <cell r="E154" t="str">
            <v>SCIENZE DELL'EDUCAZIONE E DELLA FORMAZIONE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B155">
            <v>1045</v>
          </cell>
          <cell r="C155" t="str">
            <v>Laurea DM509</v>
          </cell>
          <cell r="D155" t="str">
            <v>NO</v>
          </cell>
          <cell r="E155" t="str">
            <v>SCIENZE E TECNICHE PSICOLOGICHE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>
            <v>1109</v>
          </cell>
          <cell r="C156" t="str">
            <v>Laurea DM509</v>
          </cell>
          <cell r="D156" t="str">
            <v>NO</v>
          </cell>
          <cell r="E156" t="str">
            <v>SCIENZE E TECNOLOGIE DELLA MODA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B157">
            <v>1110</v>
          </cell>
          <cell r="C157" t="str">
            <v>Laurea DM509</v>
          </cell>
          <cell r="D157" t="str">
            <v>NO</v>
          </cell>
          <cell r="E157" t="str">
            <v>SCIENZE E TECNOLOGIE DELLA MODA (TARANTO)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B158">
            <v>8606</v>
          </cell>
          <cell r="C158" t="str">
            <v>Laurea magistrale ciclo unico 5 anni DM270</v>
          </cell>
          <cell r="D158" t="str">
            <v>SI</v>
          </cell>
          <cell r="E158" t="str">
            <v>SCIENZE DELLA FORMAZIONE PRIMARIA (D.M.270/04)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>
            <v>8605</v>
          </cell>
          <cell r="C159" t="str">
            <v>Laurea magistrale DM270</v>
          </cell>
          <cell r="D159" t="str">
            <v>NO</v>
          </cell>
          <cell r="E159" t="str">
            <v>CONSULENTE PER I SERVIZI ALLA PERSONA E ALLE IMPRESE (D.M.270/04)</v>
          </cell>
          <cell r="F159">
            <v>2</v>
          </cell>
          <cell r="G159">
            <v>2</v>
          </cell>
          <cell r="H159">
            <v>1</v>
          </cell>
          <cell r="I159">
            <v>0</v>
          </cell>
        </row>
        <row r="160">
          <cell r="B160">
            <v>8014</v>
          </cell>
          <cell r="C160" t="str">
            <v>Laurea magistrale DM270</v>
          </cell>
          <cell r="D160" t="str">
            <v>SI</v>
          </cell>
          <cell r="E160" t="str">
            <v>FORMAZIONE E GESTIONE DELLE RISORSE UMANE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</row>
        <row r="161">
          <cell r="B161">
            <v>8602</v>
          </cell>
          <cell r="C161" t="str">
            <v>Laurea magistrale DM270</v>
          </cell>
          <cell r="D161" t="str">
            <v>NO</v>
          </cell>
          <cell r="E161" t="str">
            <v>INFORMAZIONE E SISTEMI EDITORIALI (D.M.270/04)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B162">
            <v>8608</v>
          </cell>
          <cell r="C162" t="str">
            <v>Laurea magistrale DM270</v>
          </cell>
          <cell r="D162" t="str">
            <v>NO</v>
          </cell>
          <cell r="E162" t="str">
            <v>PROGETTAZIONE E GESTIONE FORMATIVA NELL'ERA DIGITALE (D.M. 270/04)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B163">
            <v>8603</v>
          </cell>
          <cell r="C163" t="str">
            <v>Laurea magistrale DM270</v>
          </cell>
          <cell r="D163" t="str">
            <v>SI</v>
          </cell>
          <cell r="E163" t="str">
            <v>PSICOLOGIA CLINICA (D.M.270/04)</v>
          </cell>
          <cell r="F163">
            <v>3</v>
          </cell>
          <cell r="G163">
            <v>1</v>
          </cell>
          <cell r="H163">
            <v>1</v>
          </cell>
          <cell r="I163">
            <v>1</v>
          </cell>
        </row>
        <row r="164">
          <cell r="B164">
            <v>8601</v>
          </cell>
          <cell r="C164" t="str">
            <v>Laurea magistrale DM270</v>
          </cell>
          <cell r="D164" t="str">
            <v>NO</v>
          </cell>
          <cell r="E164" t="str">
            <v>SCIENZE DELL'EDUCAZIONE DEGLI ADULTI E DELLA FORMAZIONE CONTINUA (D.M.270/04)</v>
          </cell>
          <cell r="F164">
            <v>0</v>
          </cell>
          <cell r="G164">
            <v>1</v>
          </cell>
          <cell r="H164">
            <v>1</v>
          </cell>
          <cell r="I164">
            <v>0</v>
          </cell>
        </row>
        <row r="165">
          <cell r="B165">
            <v>8607</v>
          </cell>
          <cell r="C165" t="str">
            <v>Laurea magistrale DM270</v>
          </cell>
          <cell r="D165" t="str">
            <v>SI</v>
          </cell>
          <cell r="E165" t="str">
            <v>SCIENZE DELL'INFORMAZIONE EDITORIALE, PUBBLICA E SOCIALE (D.M.270/04)</v>
          </cell>
          <cell r="F165">
            <v>1</v>
          </cell>
          <cell r="G165">
            <v>2</v>
          </cell>
          <cell r="H165">
            <v>0</v>
          </cell>
          <cell r="I165">
            <v>0</v>
          </cell>
        </row>
        <row r="166">
          <cell r="B166">
            <v>8604</v>
          </cell>
          <cell r="C166" t="str">
            <v>Laurea magistrale DM270</v>
          </cell>
          <cell r="D166" t="str">
            <v>SI</v>
          </cell>
          <cell r="E166" t="str">
            <v>SCIENZE PEDAGOGICHE (D.M.270/04)</v>
          </cell>
          <cell r="F166">
            <v>3</v>
          </cell>
          <cell r="G166">
            <v>1</v>
          </cell>
          <cell r="H166">
            <v>0</v>
          </cell>
          <cell r="I166">
            <v>4</v>
          </cell>
        </row>
        <row r="167">
          <cell r="B167">
            <v>5042</v>
          </cell>
          <cell r="C167" t="str">
            <v>Laurea specialistica DM509</v>
          </cell>
          <cell r="D167" t="str">
            <v>NO</v>
          </cell>
          <cell r="E167" t="str">
            <v>COMUNICAZIONE E MULTIMEDIALITA'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>
            <v>5037</v>
          </cell>
          <cell r="C168" t="str">
            <v>Laurea specialistica DM509</v>
          </cell>
          <cell r="D168" t="str">
            <v>NO</v>
          </cell>
          <cell r="E168" t="str">
            <v>PROGRAMMAZIONE E GESTIONE DEI SERVIZI EDUCATIVI E FORMATIVI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>
            <v>5039</v>
          </cell>
          <cell r="C169" t="str">
            <v>Laurea specialistica DM509</v>
          </cell>
          <cell r="D169" t="str">
            <v>NO</v>
          </cell>
          <cell r="E169" t="str">
            <v>PSICOLOGIA CLINICA DELLO SVILUPPO E DELLE RELAZIONI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>
            <v>5038</v>
          </cell>
          <cell r="C170" t="str">
            <v>Laurea specialistica DM509</v>
          </cell>
          <cell r="D170" t="str">
            <v>NO</v>
          </cell>
          <cell r="E170" t="str">
            <v>PSICOLOGIA DELL'ORGANIZZAZIONE E DELLA COMUNICAZIONE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>
            <v>5058</v>
          </cell>
          <cell r="C171" t="str">
            <v>Laurea specialistica DM509</v>
          </cell>
          <cell r="D171" t="str">
            <v>NO</v>
          </cell>
          <cell r="E171" t="str">
            <v>SCIENZE DELL'EDUCAZIONE DEGLI ADULTI E FORMAZIONE CONTINUA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B172">
            <v>5041</v>
          </cell>
          <cell r="C172" t="str">
            <v>Laurea specialistica DM509</v>
          </cell>
          <cell r="D172" t="str">
            <v>NO</v>
          </cell>
          <cell r="E172" t="str">
            <v>SCIENZE PEDAGOGICHE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>
            <v>7753</v>
          </cell>
          <cell r="C173" t="str">
            <v>Laurea DM270</v>
          </cell>
          <cell r="D173" t="str">
            <v>NO</v>
          </cell>
          <cell r="E173" t="str">
            <v>SCIENZE E TECNOLOGIE PER I BENI CULTURALI (D.M.270/04)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</row>
        <row r="174">
          <cell r="B174">
            <v>7751</v>
          </cell>
          <cell r="C174" t="str">
            <v>Laurea DM270</v>
          </cell>
          <cell r="D174" t="str">
            <v>SI</v>
          </cell>
          <cell r="E174" t="str">
            <v>SCIENZE GEOLOGICHE (D.M.270/04)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>
            <v>1058</v>
          </cell>
          <cell r="C175" t="str">
            <v>Laurea DM509</v>
          </cell>
          <cell r="D175" t="str">
            <v>NO</v>
          </cell>
          <cell r="E175" t="str">
            <v>SCIENZA E TECNOL.DIAGNOSTICA CONSERVAZIONE BENI CULTURALI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>
            <v>1061</v>
          </cell>
          <cell r="C176" t="str">
            <v>Laurea DM509</v>
          </cell>
          <cell r="D176" t="str">
            <v>NO</v>
          </cell>
          <cell r="E176" t="str">
            <v>SCIENZE GEOLOGICHE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B177">
            <v>8016</v>
          </cell>
          <cell r="C177" t="str">
            <v>Laurea magistrale ciclo unico 5 anni</v>
          </cell>
          <cell r="D177" t="str">
            <v>SI</v>
          </cell>
          <cell r="E177" t="str">
            <v>CONSERVAZIONE E RESTAURO DEI BENI CULTURALI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>
            <v>8742</v>
          </cell>
          <cell r="C178" t="str">
            <v>Laurea magistrale DM270</v>
          </cell>
          <cell r="D178" t="str">
            <v>NO</v>
          </cell>
          <cell r="E178" t="str">
            <v>SCIENZA PER LA DIAGNOSTICA E CONSERVAZIONE DEI BENI CULTURALI (D.M.270/04)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>
            <v>8751</v>
          </cell>
          <cell r="C179" t="str">
            <v>Laurea magistrale DM270</v>
          </cell>
          <cell r="D179" t="str">
            <v>SI</v>
          </cell>
          <cell r="E179" t="str">
            <v>SCIENZE GEOLOGICHE E GEOFISICHE (D.M.270/04)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B180">
            <v>5048</v>
          </cell>
          <cell r="C180" t="str">
            <v>Laurea specialistica DM509</v>
          </cell>
          <cell r="D180" t="str">
            <v>NO</v>
          </cell>
          <cell r="E180" t="str">
            <v>SCIENZA E TECNOLOGIE PER L'AMBIENTE E IL TERRITORIO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>
            <v>7054</v>
          </cell>
          <cell r="C181" t="str">
            <v>Laurea DM270</v>
          </cell>
          <cell r="D181" t="str">
            <v>SI</v>
          </cell>
          <cell r="E181" t="str">
            <v>ECONOMIA E COMMERCIO (D.M.270/04)</v>
          </cell>
          <cell r="F181">
            <v>2</v>
          </cell>
          <cell r="G181">
            <v>4</v>
          </cell>
          <cell r="H181">
            <v>6</v>
          </cell>
          <cell r="I181">
            <v>7</v>
          </cell>
        </row>
        <row r="182">
          <cell r="B182">
            <v>7055</v>
          </cell>
          <cell r="C182" t="str">
            <v>Laurea DM270</v>
          </cell>
          <cell r="D182" t="str">
            <v>SI</v>
          </cell>
          <cell r="E182" t="str">
            <v>SCIENZE STATISTICHE (D.M.270/04)</v>
          </cell>
          <cell r="F182">
            <v>1</v>
          </cell>
          <cell r="G182">
            <v>1</v>
          </cell>
          <cell r="H182">
            <v>0</v>
          </cell>
          <cell r="I182">
            <v>1</v>
          </cell>
        </row>
        <row r="183">
          <cell r="B183">
            <v>1012</v>
          </cell>
          <cell r="C183" t="str">
            <v>Laurea DM509</v>
          </cell>
          <cell r="D183" t="str">
            <v>NO</v>
          </cell>
          <cell r="E183" t="str">
            <v>ECONOMIA E COMMERCIO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>
            <v>1014</v>
          </cell>
          <cell r="C184" t="str">
            <v>Laurea DM509</v>
          </cell>
          <cell r="D184" t="str">
            <v>NO</v>
          </cell>
          <cell r="E184" t="str">
            <v>SCIENZE STATISTICHE ED ECONOMICHE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>
            <v>8964</v>
          </cell>
          <cell r="C185" t="str">
            <v>Laurea magistrale DM270</v>
          </cell>
          <cell r="D185" t="str">
            <v>SI</v>
          </cell>
          <cell r="E185" t="str">
            <v>ECONOMIA E COMMERCIO (Laurea Magistrale)</v>
          </cell>
          <cell r="F185">
            <v>0</v>
          </cell>
          <cell r="G185">
            <v>0</v>
          </cell>
          <cell r="H185">
            <v>0</v>
          </cell>
          <cell r="I185">
            <v>1</v>
          </cell>
        </row>
        <row r="186">
          <cell r="B186">
            <v>8054</v>
          </cell>
          <cell r="C186" t="str">
            <v>Laurea magistrale DM270</v>
          </cell>
          <cell r="D186" t="str">
            <v>NO</v>
          </cell>
          <cell r="E186" t="str">
            <v>ECONOMIA E GESTIONE DELLE AZIENDE E DEI SISTEMI TURISTICI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>
            <v>8015</v>
          </cell>
          <cell r="C187" t="str">
            <v>Laurea magistrale DM270</v>
          </cell>
          <cell r="D187" t="str">
            <v>SI</v>
          </cell>
          <cell r="E187" t="str">
            <v>ECONOMIA E STRATEGIE PER I MERCATI INTERNAZIONALI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B188">
            <v>8965</v>
          </cell>
          <cell r="C188" t="str">
            <v>Laurea magistrale DM270</v>
          </cell>
          <cell r="D188" t="str">
            <v>SI</v>
          </cell>
          <cell r="E188" t="str">
            <v>STATISTICA E METODI PER L'ECONOMIA E LA FINANZA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>
            <v>8057</v>
          </cell>
          <cell r="C189" t="str">
            <v>Laurea magistrale DM270</v>
          </cell>
          <cell r="D189" t="str">
            <v>NO</v>
          </cell>
          <cell r="E189" t="str">
            <v>STATISTICA PER LE DECISIONI FINANZIARIE E ATTUARIALI (D.M.270/04)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B190">
            <v>5016</v>
          </cell>
          <cell r="C190" t="str">
            <v>Laurea specialistica DM509</v>
          </cell>
          <cell r="D190" t="str">
            <v>NO</v>
          </cell>
          <cell r="E190" t="str">
            <v>STATISTICA PER LE DECISIONI SOCIO-ECONOMICHE E FINANZIARIE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B191">
            <v>7924</v>
          </cell>
          <cell r="C191" t="str">
            <v>Laurea DM270</v>
          </cell>
          <cell r="D191" t="str">
            <v>SI</v>
          </cell>
          <cell r="E191" t="str">
            <v>SCIENZE DEL SERVIZIO SOCIALE (D.M.270/04)</v>
          </cell>
          <cell r="F191">
            <v>7</v>
          </cell>
          <cell r="G191">
            <v>9</v>
          </cell>
          <cell r="H191">
            <v>14</v>
          </cell>
          <cell r="I191">
            <v>9</v>
          </cell>
        </row>
        <row r="192">
          <cell r="B192">
            <v>7922</v>
          </cell>
          <cell r="C192" t="str">
            <v>Laurea DM270</v>
          </cell>
          <cell r="D192" t="str">
            <v>SI</v>
          </cell>
          <cell r="E192" t="str">
            <v>SCIENZE DELLA AMMINISTRAZIONE PUBBLICA E PRIVATA (D.M.270/04)</v>
          </cell>
          <cell r="F192">
            <v>9</v>
          </cell>
          <cell r="G192">
            <v>6</v>
          </cell>
          <cell r="H192">
            <v>12</v>
          </cell>
          <cell r="I192">
            <v>7</v>
          </cell>
        </row>
        <row r="193">
          <cell r="B193">
            <v>7923</v>
          </cell>
          <cell r="C193" t="str">
            <v>Laurea DM270</v>
          </cell>
          <cell r="D193" t="str">
            <v>SI</v>
          </cell>
          <cell r="E193" t="str">
            <v>SCIENZE POLITICHE RELAZIONI INTERNAZIONALI E STUDI EUROPEI (D.M.270/04)</v>
          </cell>
          <cell r="F193">
            <v>5</v>
          </cell>
          <cell r="G193">
            <v>3</v>
          </cell>
          <cell r="H193">
            <v>6</v>
          </cell>
          <cell r="I193">
            <v>4</v>
          </cell>
        </row>
        <row r="194">
          <cell r="B194">
            <v>1066</v>
          </cell>
          <cell r="C194" t="str">
            <v>Laurea DM509</v>
          </cell>
          <cell r="D194" t="str">
            <v>NO</v>
          </cell>
          <cell r="E194" t="str">
            <v>IN PACE,DIR. UMANI E COOPER.SVILUPPO NELL'AREA MEDITERRANEA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B195">
            <v>1064</v>
          </cell>
          <cell r="C195" t="str">
            <v>Laurea DM509</v>
          </cell>
          <cell r="D195" t="str">
            <v>NO</v>
          </cell>
          <cell r="E195" t="str">
            <v>OPERATORI DEI SERVIZI SOCIALI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>
            <v>1065</v>
          </cell>
          <cell r="C196" t="str">
            <v>Laurea DM509</v>
          </cell>
          <cell r="D196" t="str">
            <v>NO</v>
          </cell>
          <cell r="E196" t="str">
            <v>OPERATORI DELLE AMMINISTRAZIONI PUBBLICHE E PRIVATE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B197">
            <v>1067</v>
          </cell>
          <cell r="C197" t="str">
            <v>Laurea DM509</v>
          </cell>
          <cell r="D197" t="str">
            <v>NO</v>
          </cell>
          <cell r="E197" t="str">
            <v>SCIENZE POLITICHE E SOCIALI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B198">
            <v>1068</v>
          </cell>
          <cell r="C198" t="str">
            <v>Laurea DM509</v>
          </cell>
          <cell r="D198" t="str">
            <v>NO</v>
          </cell>
          <cell r="E198" t="str">
            <v>SCIENZE POLITICHE,RELAZIONI INTERNAZIONALI E STUDI EUROPEI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B199">
            <v>8914</v>
          </cell>
          <cell r="C199" t="str">
            <v>Laurea magistrale DM270</v>
          </cell>
          <cell r="D199" t="str">
            <v>SI</v>
          </cell>
          <cell r="E199" t="str">
            <v>PROGETTAZIONE DELLE POLITICHE DI INCLUSIONE SOCIALE (D.M.270/04)</v>
          </cell>
          <cell r="F199">
            <v>1</v>
          </cell>
          <cell r="G199">
            <v>1</v>
          </cell>
          <cell r="H199">
            <v>5</v>
          </cell>
          <cell r="I199">
            <v>0</v>
          </cell>
        </row>
        <row r="200">
          <cell r="B200">
            <v>8912</v>
          </cell>
          <cell r="C200" t="str">
            <v>Laurea magistrale DM270</v>
          </cell>
          <cell r="D200" t="str">
            <v>SI</v>
          </cell>
          <cell r="E200" t="str">
            <v>RELAZIONI INTERNAZIONALI (D.M.270/04)</v>
          </cell>
          <cell r="F200">
            <v>3</v>
          </cell>
          <cell r="G200">
            <v>3</v>
          </cell>
          <cell r="H200">
            <v>4</v>
          </cell>
          <cell r="I200">
            <v>0</v>
          </cell>
        </row>
        <row r="201">
          <cell r="B201">
            <v>8913</v>
          </cell>
          <cell r="C201" t="str">
            <v>Laurea magistrale DM270</v>
          </cell>
          <cell r="D201" t="str">
            <v>SI</v>
          </cell>
          <cell r="E201" t="str">
            <v>SCIENZE DELLE AMMINISTRAZIONI (D.M.270/04)</v>
          </cell>
          <cell r="F201">
            <v>3</v>
          </cell>
          <cell r="G201">
            <v>2</v>
          </cell>
          <cell r="H201">
            <v>3</v>
          </cell>
          <cell r="I201">
            <v>3</v>
          </cell>
        </row>
        <row r="202">
          <cell r="B202">
            <v>5055</v>
          </cell>
          <cell r="C202" t="str">
            <v>Laurea specialistica DM509</v>
          </cell>
          <cell r="D202" t="str">
            <v>NO</v>
          </cell>
          <cell r="E202" t="str">
            <v>MANAGEMENT AMMINISTRATIVO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5050</v>
          </cell>
          <cell r="C203" t="str">
            <v>Laurea specialistica DM509</v>
          </cell>
          <cell r="D203" t="str">
            <v>NO</v>
          </cell>
          <cell r="E203" t="str">
            <v>RELAZIONI INTERNAZIONALI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B204">
            <v>1037</v>
          </cell>
          <cell r="C204" t="str">
            <v>Laurea ciclo unico 5 anni DM509</v>
          </cell>
          <cell r="D204" t="str">
            <v>NO</v>
          </cell>
          <cell r="E204" t="str">
            <v>ODONTOIATRIA E PROTESI DENTARIA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B205">
            <v>1036</v>
          </cell>
          <cell r="C205" t="str">
            <v>Laurea ciclo unico 6 anni DM509</v>
          </cell>
          <cell r="D205" t="str">
            <v>NO</v>
          </cell>
          <cell r="E205" t="str">
            <v>MEDICINA E CHIRURGIA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B206">
            <v>7462</v>
          </cell>
          <cell r="C206" t="str">
            <v>Laurea DM270</v>
          </cell>
          <cell r="D206" t="str">
            <v>SI</v>
          </cell>
          <cell r="E206" t="str">
            <v>ASSISTENZA SANITARIA (D.M. 270/04)</v>
          </cell>
          <cell r="F206">
            <v>0</v>
          </cell>
          <cell r="G206">
            <v>0</v>
          </cell>
          <cell r="H206">
            <v>0</v>
          </cell>
          <cell r="I206">
            <v>1</v>
          </cell>
        </row>
        <row r="207">
          <cell r="B207">
            <v>7463</v>
          </cell>
          <cell r="C207" t="str">
            <v>Laurea DM270</v>
          </cell>
          <cell r="D207" t="str">
            <v>SI</v>
          </cell>
          <cell r="E207" t="str">
            <v>DIETISTICA (D.M. 270/04)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B208">
            <v>7464</v>
          </cell>
          <cell r="C208" t="str">
            <v>Laurea DM270</v>
          </cell>
          <cell r="D208" t="str">
            <v>SI</v>
          </cell>
          <cell r="E208" t="str">
            <v>EDUCAZIONE PROFESSIONALE (D.M. 270/04)</v>
          </cell>
          <cell r="F208">
            <v>1</v>
          </cell>
          <cell r="G208">
            <v>0</v>
          </cell>
          <cell r="H208">
            <v>1</v>
          </cell>
          <cell r="I208">
            <v>0</v>
          </cell>
        </row>
        <row r="209">
          <cell r="B209">
            <v>7465</v>
          </cell>
          <cell r="C209" t="str">
            <v>Laurea DM270</v>
          </cell>
          <cell r="D209" t="str">
            <v>SI</v>
          </cell>
          <cell r="E209" t="str">
            <v>FISIOTERAPIA (D.M. 270/04)</v>
          </cell>
          <cell r="F209">
            <v>1</v>
          </cell>
          <cell r="G209">
            <v>1</v>
          </cell>
          <cell r="H209">
            <v>1</v>
          </cell>
          <cell r="I209">
            <v>0</v>
          </cell>
        </row>
        <row r="210">
          <cell r="B210">
            <v>7466</v>
          </cell>
          <cell r="C210" t="str">
            <v>Laurea DM270</v>
          </cell>
          <cell r="D210" t="str">
            <v>SI</v>
          </cell>
          <cell r="E210" t="str">
            <v>IGIENE DENTALE (D.M. 270/04)</v>
          </cell>
          <cell r="F210">
            <v>0</v>
          </cell>
          <cell r="G210">
            <v>0</v>
          </cell>
          <cell r="H210">
            <v>0</v>
          </cell>
          <cell r="I210">
            <v>1</v>
          </cell>
        </row>
        <row r="211">
          <cell r="B211">
            <v>7467</v>
          </cell>
          <cell r="C211" t="str">
            <v>Laurea DM270</v>
          </cell>
          <cell r="D211" t="str">
            <v>SI</v>
          </cell>
          <cell r="E211" t="str">
            <v>INFERMIERISTICA (D.M. 270/04)</v>
          </cell>
          <cell r="F211">
            <v>2</v>
          </cell>
          <cell r="G211">
            <v>0</v>
          </cell>
          <cell r="H211">
            <v>2</v>
          </cell>
          <cell r="I211">
            <v>2</v>
          </cell>
        </row>
        <row r="212">
          <cell r="B212">
            <v>7468</v>
          </cell>
          <cell r="C212" t="str">
            <v>Laurea DM270</v>
          </cell>
          <cell r="D212" t="str">
            <v>SI</v>
          </cell>
          <cell r="E212" t="str">
            <v>LOGOPEDIA (D.M.270/04)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B213">
            <v>7469</v>
          </cell>
          <cell r="C213" t="str">
            <v>Laurea DM270</v>
          </cell>
          <cell r="D213" t="str">
            <v>SI</v>
          </cell>
          <cell r="E213" t="str">
            <v>ORTOTTICA ED ASSISTENZA OFTALMOLOGICA (D.M.270/04)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B214">
            <v>7470</v>
          </cell>
          <cell r="C214" t="str">
            <v>Laurea DM270</v>
          </cell>
          <cell r="D214" t="str">
            <v>SI</v>
          </cell>
          <cell r="E214" t="str">
            <v>OSTETRICIA (D.M.270/04)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B215">
            <v>7597</v>
          </cell>
          <cell r="C215" t="str">
            <v>Laurea DM270</v>
          </cell>
          <cell r="D215" t="str">
            <v>SI</v>
          </cell>
          <cell r="E215" t="str">
            <v>SCIENZE DELLE ATTIVITA' MOTORIE E SPORTIVE (D.M.270/04)</v>
          </cell>
          <cell r="F215">
            <v>0</v>
          </cell>
          <cell r="G215">
            <v>1</v>
          </cell>
          <cell r="H215">
            <v>1</v>
          </cell>
          <cell r="I215">
            <v>1</v>
          </cell>
        </row>
        <row r="216">
          <cell r="B216">
            <v>7471</v>
          </cell>
          <cell r="C216" t="str">
            <v>Laurea DM270</v>
          </cell>
          <cell r="D216" t="str">
            <v>SI</v>
          </cell>
          <cell r="E216" t="str">
            <v>TECNICHE AUDIOMETRICHE (D.M.270/04)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B217">
            <v>7472</v>
          </cell>
          <cell r="C217" t="str">
            <v>Laurea DM270</v>
          </cell>
          <cell r="D217" t="str">
            <v>SI</v>
          </cell>
          <cell r="E217" t="str">
            <v>TECNICHE AUDIOPROTESICHE  (D.M.270/04)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B218">
            <v>7473</v>
          </cell>
          <cell r="C218" t="str">
            <v>Laurea DM270</v>
          </cell>
          <cell r="D218" t="str">
            <v>SI</v>
          </cell>
          <cell r="E218" t="str">
            <v>TECNICHE DELLA PREV.NELL'AMBIENTE E NEI LUOGHI DI LAVORO (D.M.270/04)</v>
          </cell>
          <cell r="F218">
            <v>0</v>
          </cell>
          <cell r="G218">
            <v>1</v>
          </cell>
          <cell r="H218">
            <v>0</v>
          </cell>
          <cell r="I218">
            <v>1</v>
          </cell>
        </row>
        <row r="219">
          <cell r="B219">
            <v>7474</v>
          </cell>
          <cell r="C219" t="str">
            <v>Laurea DM270</v>
          </cell>
          <cell r="D219" t="str">
            <v>SI</v>
          </cell>
          <cell r="E219" t="str">
            <v>TECNICHE DELLA RIABILITAZIONE PSICHIATRICA (D.M.270/04)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B220">
            <v>7475</v>
          </cell>
          <cell r="C220" t="str">
            <v>Laurea DM270</v>
          </cell>
          <cell r="D220" t="str">
            <v>SI</v>
          </cell>
          <cell r="E220" t="str">
            <v>TECNICHE DI FISIOPATOLOGIA CARDIOCIRCOLATORIA E PERFUSIONE CARDIOVASCOLARE (D.M. 270/04)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>
            <v>7476</v>
          </cell>
          <cell r="C221" t="str">
            <v>Laurea DM270</v>
          </cell>
          <cell r="D221" t="str">
            <v>SI</v>
          </cell>
          <cell r="E221" t="str">
            <v>TECNICHE DI LABORATORIO BIOMEDICO (D.M.270/04)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B222">
            <v>7477</v>
          </cell>
          <cell r="C222" t="str">
            <v>Laurea DM270</v>
          </cell>
          <cell r="D222" t="str">
            <v>SI</v>
          </cell>
          <cell r="E222" t="str">
            <v>TECNICHE DI NEUROFISIOPATOLOGIA (D.M.270/04)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B223">
            <v>7478</v>
          </cell>
          <cell r="C223" t="str">
            <v>Laurea DM270</v>
          </cell>
          <cell r="D223" t="str">
            <v>SI</v>
          </cell>
          <cell r="E223" t="str">
            <v>TECNICHE DI RADIOLOGIA MEDICA, PER IMMAGINI E RADIOTERAPIA (D.M. 270/04)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B224">
            <v>1111</v>
          </cell>
          <cell r="C224" t="str">
            <v>Laurea DM509</v>
          </cell>
          <cell r="D224" t="str">
            <v>NO</v>
          </cell>
          <cell r="E224" t="str">
            <v>ASSISTENZA SANITARIA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>
            <v>1026</v>
          </cell>
          <cell r="C225" t="str">
            <v>Laurea DM509</v>
          </cell>
          <cell r="D225" t="str">
            <v>NO</v>
          </cell>
          <cell r="E225" t="str">
            <v>DIETISTICA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B226">
            <v>1112</v>
          </cell>
          <cell r="C226" t="str">
            <v>Laurea DM509</v>
          </cell>
          <cell r="D226" t="str">
            <v>NO</v>
          </cell>
          <cell r="E226" t="str">
            <v>EDUCAZIONE PROFESSIONALE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>
            <v>1027</v>
          </cell>
          <cell r="C227" t="str">
            <v>Laurea DM509</v>
          </cell>
          <cell r="D227" t="str">
            <v>NO</v>
          </cell>
          <cell r="E227" t="str">
            <v>FISIOTERAPIA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B228">
            <v>1028</v>
          </cell>
          <cell r="C228" t="str">
            <v>Laurea DM509</v>
          </cell>
          <cell r="D228" t="str">
            <v>NO</v>
          </cell>
          <cell r="E228" t="str">
            <v>IGIENE DENTALE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B229">
            <v>1029</v>
          </cell>
          <cell r="C229" t="str">
            <v>Laurea DM509</v>
          </cell>
          <cell r="D229" t="str">
            <v>NO</v>
          </cell>
          <cell r="E229" t="str">
            <v>INFERMIERISTICA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B230">
            <v>1030</v>
          </cell>
          <cell r="C230" t="str">
            <v>Laurea DM509</v>
          </cell>
          <cell r="D230" t="str">
            <v>NO</v>
          </cell>
          <cell r="E230" t="str">
            <v>LOGOPEDIA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B231">
            <v>1031</v>
          </cell>
          <cell r="C231" t="str">
            <v>Laurea DM509</v>
          </cell>
          <cell r="D231" t="str">
            <v>NO</v>
          </cell>
          <cell r="E231" t="str">
            <v>ORTOTTICA ED ASSISTENZA OFTALMOLOGICA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B232">
            <v>1032</v>
          </cell>
          <cell r="C232" t="str">
            <v>Laurea DM509</v>
          </cell>
          <cell r="D232" t="str">
            <v>NO</v>
          </cell>
          <cell r="E232" t="str">
            <v>OSTETRICIA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B233">
            <v>1033</v>
          </cell>
          <cell r="C233" t="str">
            <v>Laurea DM509</v>
          </cell>
          <cell r="D233" t="str">
            <v>NO</v>
          </cell>
          <cell r="E233" t="str">
            <v>TECNICHE AUDIOMETRICHE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B234">
            <v>1034</v>
          </cell>
          <cell r="C234" t="str">
            <v>Laurea DM509</v>
          </cell>
          <cell r="D234" t="str">
            <v>NO</v>
          </cell>
          <cell r="E234" t="str">
            <v>TECNICHE AUDIOPROTESICHE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B235">
            <v>1093</v>
          </cell>
          <cell r="C235" t="str">
            <v>Laurea DM509</v>
          </cell>
          <cell r="D235" t="str">
            <v>NO</v>
          </cell>
          <cell r="E235" t="str">
            <v>TECNICHE DELLA PREV.NELL'AMBIENTE E NEI LUOGHI DI LAVORO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B236">
            <v>1095</v>
          </cell>
          <cell r="C236" t="str">
            <v>Laurea DM509</v>
          </cell>
          <cell r="D236" t="str">
            <v>NO</v>
          </cell>
          <cell r="E236" t="str">
            <v>TECNICHE DELLA RIABILITAZIONE PSICHIATRICA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B237">
            <v>1113</v>
          </cell>
          <cell r="C237" t="str">
            <v>Laurea DM509</v>
          </cell>
          <cell r="D237" t="str">
            <v>NO</v>
          </cell>
          <cell r="E237" t="str">
            <v>TECNICHE DI FISIOPATOL.CARDIOCIRCOL.E PERFUSIONE CARDIOVASCOLARE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B238">
            <v>1035</v>
          </cell>
          <cell r="C238" t="str">
            <v>Laurea DM509</v>
          </cell>
          <cell r="D238" t="str">
            <v>NO</v>
          </cell>
          <cell r="E238" t="str">
            <v>TECNICHE DI LABORATORIO BIOMEDICO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B239">
            <v>1114</v>
          </cell>
          <cell r="C239" t="str">
            <v>Laurea DM509</v>
          </cell>
          <cell r="D239" t="str">
            <v>NO</v>
          </cell>
          <cell r="E239" t="str">
            <v>TECNICHE DI NEUROFISIOPATOLOGIA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>
            <v>1115</v>
          </cell>
          <cell r="C240" t="str">
            <v>Laurea DM509</v>
          </cell>
          <cell r="D240" t="str">
            <v>NO</v>
          </cell>
          <cell r="E240" t="str">
            <v>TECNICHE DI RADIOLOGIA MEDICA,PER IMMAGINI E RADIOTERAPIA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B241">
            <v>8466</v>
          </cell>
          <cell r="C241" t="str">
            <v>Laurea magistrale ciclo unico 6 anni DM270</v>
          </cell>
          <cell r="D241" t="str">
            <v>SI</v>
          </cell>
          <cell r="E241" t="str">
            <v>MEDICINA E CHIRURGIA - BARI ENGLISH MEDICAL CURRICULUM (D.M.270/04)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B242">
            <v>8462</v>
          </cell>
          <cell r="C242" t="str">
            <v>Laurea magistrale ciclo unico 6 anni DM270</v>
          </cell>
          <cell r="D242" t="str">
            <v>SI</v>
          </cell>
          <cell r="E242" t="str">
            <v>MEDICINA E CHIRURGIA (D.M.270/04)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>
            <v>8463</v>
          </cell>
          <cell r="C243" t="str">
            <v>Laurea magistrale ciclo unico 6 anni DM270</v>
          </cell>
          <cell r="D243" t="str">
            <v>SI</v>
          </cell>
          <cell r="E243" t="str">
            <v>ODONTOIATRIA E PROTESI DENTARIA (D.M.270/04)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B244">
            <v>8465</v>
          </cell>
          <cell r="C244" t="str">
            <v>Laurea magistrale DM270</v>
          </cell>
          <cell r="D244" t="str">
            <v>SI</v>
          </cell>
          <cell r="E244" t="str">
            <v>SCIENZE DELLE PROFESSIONI SANITARIE DELLA PREVENZIONE (D.M. 270/04)</v>
          </cell>
          <cell r="F244">
            <v>0</v>
          </cell>
          <cell r="G244">
            <v>3</v>
          </cell>
          <cell r="H244">
            <v>3</v>
          </cell>
          <cell r="I244">
            <v>0</v>
          </cell>
        </row>
        <row r="245">
          <cell r="B245">
            <v>8464</v>
          </cell>
          <cell r="C245" t="str">
            <v>Laurea magistrale DM270</v>
          </cell>
          <cell r="D245" t="str">
            <v>SI</v>
          </cell>
          <cell r="E245" t="str">
            <v>SCIENZE INFERMIERISTICHE ED OSTETRICHE (D.M.270/04)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B246">
            <v>7053</v>
          </cell>
          <cell r="C246" t="str">
            <v>Laurea DM270</v>
          </cell>
          <cell r="D246" t="str">
            <v>SI</v>
          </cell>
          <cell r="E246" t="str">
            <v>ECONOMIA AZIENDALE (D.M.270/04)</v>
          </cell>
          <cell r="F246">
            <v>4</v>
          </cell>
          <cell r="G246">
            <v>6</v>
          </cell>
          <cell r="H246">
            <v>7</v>
          </cell>
          <cell r="I246">
            <v>7</v>
          </cell>
        </row>
        <row r="247">
          <cell r="B247">
            <v>7122</v>
          </cell>
          <cell r="C247" t="str">
            <v>Laurea DM270</v>
          </cell>
          <cell r="D247" t="str">
            <v>SI</v>
          </cell>
          <cell r="E247" t="str">
            <v>ECONOMIA AZIENDALE (D.M.270/04) (BRINDISI)</v>
          </cell>
          <cell r="F247">
            <v>2</v>
          </cell>
          <cell r="G247">
            <v>3</v>
          </cell>
          <cell r="H247">
            <v>6</v>
          </cell>
          <cell r="I247">
            <v>8</v>
          </cell>
        </row>
        <row r="248">
          <cell r="B248">
            <v>7052</v>
          </cell>
          <cell r="C248" t="str">
            <v>Laurea DM270</v>
          </cell>
          <cell r="D248" t="str">
            <v>SI</v>
          </cell>
          <cell r="E248" t="str">
            <v>MARKETING E COMUNICAZIONE D'AZIENDA (D.M.270/04)</v>
          </cell>
          <cell r="F248">
            <v>9</v>
          </cell>
          <cell r="G248">
            <v>7</v>
          </cell>
          <cell r="H248">
            <v>5</v>
          </cell>
          <cell r="I248">
            <v>2</v>
          </cell>
        </row>
        <row r="249">
          <cell r="B249">
            <v>1009</v>
          </cell>
          <cell r="C249" t="str">
            <v>Laurea DM509</v>
          </cell>
          <cell r="D249" t="str">
            <v>NO</v>
          </cell>
          <cell r="E249" t="str">
            <v>ECONOMIA AZIENDALE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B250">
            <v>1010</v>
          </cell>
          <cell r="C250" t="str">
            <v>Laurea DM509</v>
          </cell>
          <cell r="D250" t="str">
            <v>NO</v>
          </cell>
          <cell r="E250" t="str">
            <v>ECONOMIA AZIENDALE (BRINDISI)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B251">
            <v>1106</v>
          </cell>
          <cell r="C251" t="str">
            <v>Laurea DM509</v>
          </cell>
          <cell r="D251" t="str">
            <v>NO</v>
          </cell>
          <cell r="E251" t="str">
            <v>MARKETING E COMUNICAZIONE</v>
          </cell>
          <cell r="F251">
            <v>1</v>
          </cell>
          <cell r="G251">
            <v>1</v>
          </cell>
          <cell r="H251">
            <v>0</v>
          </cell>
          <cell r="I251">
            <v>0</v>
          </cell>
        </row>
        <row r="252">
          <cell r="B252">
            <v>8053</v>
          </cell>
          <cell r="C252" t="str">
            <v>Laurea magistrale DM270</v>
          </cell>
          <cell r="D252" t="str">
            <v>SI</v>
          </cell>
          <cell r="E252" t="str">
            <v>CONSULENZA PROFESSIONALE PER LE AZIENDE (D.M.270/04)</v>
          </cell>
          <cell r="F252">
            <v>2</v>
          </cell>
          <cell r="G252">
            <v>0</v>
          </cell>
          <cell r="H252">
            <v>1</v>
          </cell>
          <cell r="I252">
            <v>0</v>
          </cell>
        </row>
        <row r="253">
          <cell r="B253">
            <v>8058</v>
          </cell>
          <cell r="C253" t="str">
            <v>Laurea magistrale DM270</v>
          </cell>
          <cell r="D253" t="str">
            <v>NO</v>
          </cell>
          <cell r="E253" t="str">
            <v>ECONOMIA DEGLI INTERMEDIARI E DEI MERCATI FINANZIARI (D.M.270/04)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B254">
            <v>8967</v>
          </cell>
          <cell r="C254" t="str">
            <v>Laurea magistrale DM270</v>
          </cell>
          <cell r="D254" t="str">
            <v>NO</v>
          </cell>
          <cell r="E254" t="str">
            <v>ECONOMIA E GESTIONE DELLE AZIENDE E DEI SERVIZI TURISTICI</v>
          </cell>
          <cell r="F254">
            <v>0</v>
          </cell>
          <cell r="G254">
            <v>0</v>
          </cell>
          <cell r="H254">
            <v>0</v>
          </cell>
          <cell r="I254">
            <v>1</v>
          </cell>
        </row>
        <row r="255">
          <cell r="B255">
            <v>8055</v>
          </cell>
          <cell r="C255" t="str">
            <v>Laurea magistrale DM270</v>
          </cell>
          <cell r="D255" t="str">
            <v>SI</v>
          </cell>
          <cell r="E255" t="str">
            <v>ECONOMIA E MANAGEMENT (D.M.270/04)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B256">
            <v>8056</v>
          </cell>
          <cell r="C256" t="str">
            <v>Laurea magistrale DM270</v>
          </cell>
          <cell r="D256" t="str">
            <v>SI</v>
          </cell>
          <cell r="E256" t="str">
            <v>MARKETING (D.M.270/04)</v>
          </cell>
          <cell r="F256">
            <v>1</v>
          </cell>
          <cell r="G256">
            <v>0</v>
          </cell>
          <cell r="H256">
            <v>2</v>
          </cell>
          <cell r="I256">
            <v>0</v>
          </cell>
        </row>
        <row r="257">
          <cell r="B257">
            <v>5056</v>
          </cell>
          <cell r="C257" t="str">
            <v>Laurea specialistica DM509</v>
          </cell>
          <cell r="D257" t="str">
            <v>NO</v>
          </cell>
          <cell r="E257" t="str">
            <v>AMMINISTRAZIONE E CONSULENZA AZIENDALE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B258">
            <v>5011</v>
          </cell>
          <cell r="C258" t="str">
            <v>Laurea specialistica DM509</v>
          </cell>
          <cell r="D258" t="str">
            <v>NO</v>
          </cell>
          <cell r="E258" t="str">
            <v>CONSULENZA PROFESSIONALE PER LE AZIENDE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B259">
            <v>5013</v>
          </cell>
          <cell r="C259" t="str">
            <v>Laurea specialistica DM509</v>
          </cell>
          <cell r="D259" t="str">
            <v>NO</v>
          </cell>
          <cell r="E259" t="str">
            <v>ECONOMIA E MANAGEMENT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B260">
            <v>5015</v>
          </cell>
          <cell r="C260" t="str">
            <v>Laurea specialistica DM509</v>
          </cell>
          <cell r="D260" t="str">
            <v>NO</v>
          </cell>
          <cell r="E260" t="str">
            <v>MARKETING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2">
          <cell r="F262">
            <v>158</v>
          </cell>
          <cell r="G262">
            <v>161</v>
          </cell>
          <cell r="H262">
            <v>171</v>
          </cell>
          <cell r="I262">
            <v>140</v>
          </cell>
        </row>
      </sheetData>
      <sheetData sheetId="15">
        <row r="3">
          <cell r="B3" t="str">
            <v>COD. ESSE3</v>
          </cell>
          <cell r="C3" t="str">
            <v>TIPO CORSO</v>
          </cell>
          <cell r="D3" t="str">
            <v>in Off 2015-16</v>
          </cell>
          <cell r="E3" t="str">
            <v>CORSO DI STUDIO</v>
          </cell>
          <cell r="F3" t="str">
            <v>A.A. COORTE di riferimento</v>
          </cell>
          <cell r="G3" t="str">
            <v>IMMATRICOLATI della coorte di riferimento</v>
          </cell>
          <cell r="H3" t="str">
            <v>di cui LAUREATI IN CORSO (*) allo stesso CDS entro l'a.a.2013-14 </v>
          </cell>
          <cell r="I3" t="str">
            <v>di cui PASSAGGI DI CDS nello stesso ateneo entro l'a.a. 2013-14</v>
          </cell>
          <cell r="J3" t="str">
            <v>di cui TRASFERIMENTI AD ALTRI ATENEI entro l'a.a. 2013-14</v>
          </cell>
          <cell r="K3" t="str">
            <v>di cui RINUNCIATARI (**) agli studi entro l'a.a. 2013-14</v>
          </cell>
          <cell r="L3" t="str">
            <v>di cui ancora iscritti nel 2014-15</v>
          </cell>
          <cell r="M3" t="str">
            <v>di cui MANCATE ISCRIZIONI (***) allo stesso cds  all'a.a. 2014-15</v>
          </cell>
        </row>
        <row r="4">
          <cell r="B4">
            <v>7742</v>
          </cell>
          <cell r="C4" t="str">
            <v>Laurea DM270</v>
          </cell>
          <cell r="D4" t="str">
            <v>SI</v>
          </cell>
          <cell r="E4" t="str">
            <v>SCIENZE BIOLOGICHE (D.M.270/04)</v>
          </cell>
          <cell r="F4" t="str">
            <v>2011-12</v>
          </cell>
          <cell r="G4">
            <v>138</v>
          </cell>
          <cell r="H4">
            <v>33</v>
          </cell>
          <cell r="I4">
            <v>43</v>
          </cell>
          <cell r="J4">
            <v>7</v>
          </cell>
          <cell r="K4">
            <v>24</v>
          </cell>
          <cell r="L4">
            <v>28</v>
          </cell>
          <cell r="M4">
            <v>3</v>
          </cell>
        </row>
        <row r="5">
          <cell r="B5">
            <v>7750</v>
          </cell>
          <cell r="C5" t="str">
            <v>Laurea DM270</v>
          </cell>
          <cell r="D5" t="str">
            <v>SI</v>
          </cell>
          <cell r="E5" t="str">
            <v>SCIENZE DELLA NATURA (D.M.270/04)</v>
          </cell>
          <cell r="F5" t="str">
            <v>2011-12</v>
          </cell>
          <cell r="G5">
            <v>249</v>
          </cell>
          <cell r="H5">
            <v>3</v>
          </cell>
          <cell r="I5">
            <v>108</v>
          </cell>
          <cell r="J5">
            <v>2</v>
          </cell>
          <cell r="K5">
            <v>117</v>
          </cell>
          <cell r="L5">
            <v>19</v>
          </cell>
          <cell r="M5">
            <v>0</v>
          </cell>
        </row>
        <row r="6">
          <cell r="B6">
            <v>8747</v>
          </cell>
          <cell r="C6" t="str">
            <v>Laurea magistrale DM270</v>
          </cell>
          <cell r="D6" t="str">
            <v>SI</v>
          </cell>
          <cell r="E6" t="str">
            <v>BIOLOGIA AMBIENTALE (D.M.270/04)</v>
          </cell>
          <cell r="F6" t="str">
            <v>2012-13</v>
          </cell>
          <cell r="G6">
            <v>10</v>
          </cell>
          <cell r="H6">
            <v>5</v>
          </cell>
          <cell r="I6">
            <v>0</v>
          </cell>
          <cell r="J6">
            <v>0</v>
          </cell>
          <cell r="K6">
            <v>0</v>
          </cell>
          <cell r="L6">
            <v>4</v>
          </cell>
          <cell r="M6">
            <v>1</v>
          </cell>
        </row>
        <row r="7">
          <cell r="B7">
            <v>8746</v>
          </cell>
          <cell r="C7" t="str">
            <v>Laurea magistrale DM270</v>
          </cell>
          <cell r="D7" t="str">
            <v>SI</v>
          </cell>
          <cell r="E7" t="str">
            <v>SCIENZE DELLA NATURA (D.M. 270/04)</v>
          </cell>
          <cell r="F7" t="str">
            <v>2012-13</v>
          </cell>
          <cell r="G7">
            <v>5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  <cell r="L7">
            <v>3</v>
          </cell>
          <cell r="M7">
            <v>0</v>
          </cell>
        </row>
        <row r="8">
          <cell r="B8">
            <v>7598</v>
          </cell>
          <cell r="C8" t="str">
            <v>Laurea DM270</v>
          </cell>
          <cell r="D8" t="str">
            <v>SI</v>
          </cell>
          <cell r="E8" t="str">
            <v>BIOTECNOLOGIE MEDICHE E FARMACEUTICHE (D.M.270/04)</v>
          </cell>
          <cell r="F8" t="str">
            <v>2011-12</v>
          </cell>
          <cell r="G8">
            <v>36</v>
          </cell>
          <cell r="H8">
            <v>6</v>
          </cell>
          <cell r="I8">
            <v>10</v>
          </cell>
          <cell r="J8">
            <v>3</v>
          </cell>
          <cell r="K8">
            <v>7</v>
          </cell>
          <cell r="L8">
            <v>9</v>
          </cell>
          <cell r="M8">
            <v>1</v>
          </cell>
        </row>
        <row r="9">
          <cell r="B9">
            <v>7599</v>
          </cell>
          <cell r="C9" t="str">
            <v>Laurea DM270</v>
          </cell>
          <cell r="D9" t="str">
            <v>NO</v>
          </cell>
          <cell r="E9" t="str">
            <v>BIOTECNOLOGIE PER L'INNOVAZIONE DI PROCESSI E DI PRODOTTI (D.M.270/04)</v>
          </cell>
          <cell r="F9" t="str">
            <v>2011-12</v>
          </cell>
          <cell r="G9">
            <v>65</v>
          </cell>
          <cell r="H9">
            <v>1</v>
          </cell>
          <cell r="I9">
            <v>29</v>
          </cell>
          <cell r="J9">
            <v>2</v>
          </cell>
          <cell r="K9">
            <v>11</v>
          </cell>
          <cell r="L9">
            <v>18</v>
          </cell>
          <cell r="M9">
            <v>4</v>
          </cell>
        </row>
        <row r="10">
          <cell r="B10">
            <v>8748</v>
          </cell>
          <cell r="C10" t="str">
            <v>Laurea magistrale DM270</v>
          </cell>
          <cell r="D10" t="str">
            <v>SI</v>
          </cell>
          <cell r="E10" t="str">
            <v>BIOLOGIA CELLULARE E MOLECOLARE (D.M.270/04)</v>
          </cell>
          <cell r="F10" t="str">
            <v>2012-13</v>
          </cell>
          <cell r="G10">
            <v>28</v>
          </cell>
          <cell r="H10">
            <v>12</v>
          </cell>
          <cell r="I10">
            <v>2</v>
          </cell>
          <cell r="J10">
            <v>0</v>
          </cell>
          <cell r="K10">
            <v>0</v>
          </cell>
          <cell r="L10">
            <v>14</v>
          </cell>
          <cell r="M10">
            <v>0</v>
          </cell>
        </row>
        <row r="11">
          <cell r="B11">
            <v>8583</v>
          </cell>
          <cell r="C11" t="str">
            <v>Laurea magistrale DM270</v>
          </cell>
          <cell r="D11" t="str">
            <v>SI</v>
          </cell>
          <cell r="E11" t="str">
            <v>BIOTECNOLOGIE INDUSTRIALI ED AMBIENTALI (D.M.270/04)</v>
          </cell>
          <cell r="F11" t="str">
            <v>2012-13</v>
          </cell>
          <cell r="G11">
            <v>11</v>
          </cell>
          <cell r="H11">
            <v>7</v>
          </cell>
          <cell r="I11">
            <v>0</v>
          </cell>
          <cell r="J11">
            <v>0</v>
          </cell>
          <cell r="K11">
            <v>0</v>
          </cell>
          <cell r="L11">
            <v>3</v>
          </cell>
          <cell r="M11">
            <v>1</v>
          </cell>
        </row>
        <row r="12">
          <cell r="B12">
            <v>8584</v>
          </cell>
          <cell r="C12" t="str">
            <v>Laurea magistrale DM270</v>
          </cell>
          <cell r="D12" t="str">
            <v>SI</v>
          </cell>
          <cell r="E12" t="str">
            <v>BIOTECNOLOGIE MEDICHE E MEDICINA MOLECOLARE (D.M.270/04)</v>
          </cell>
          <cell r="F12" t="str">
            <v>2012-13</v>
          </cell>
          <cell r="G12">
            <v>27</v>
          </cell>
          <cell r="H12">
            <v>16</v>
          </cell>
          <cell r="I12">
            <v>0</v>
          </cell>
          <cell r="J12">
            <v>0</v>
          </cell>
          <cell r="K12">
            <v>0</v>
          </cell>
          <cell r="L12">
            <v>11</v>
          </cell>
          <cell r="M12">
            <v>0</v>
          </cell>
        </row>
        <row r="13">
          <cell r="B13">
            <v>8749</v>
          </cell>
          <cell r="C13" t="str">
            <v>Laurea magistrale DM270</v>
          </cell>
          <cell r="D13" t="str">
            <v>SI</v>
          </cell>
          <cell r="E13" t="str">
            <v>SCIENZE BIOSANITARIE (D.M.270/04)</v>
          </cell>
          <cell r="F13" t="str">
            <v>2012-13</v>
          </cell>
          <cell r="G13">
            <v>71</v>
          </cell>
          <cell r="H13">
            <v>40</v>
          </cell>
          <cell r="I13">
            <v>1</v>
          </cell>
          <cell r="J13">
            <v>0</v>
          </cell>
          <cell r="K13">
            <v>1</v>
          </cell>
          <cell r="L13">
            <v>26</v>
          </cell>
          <cell r="M13">
            <v>3</v>
          </cell>
        </row>
        <row r="14">
          <cell r="B14">
            <v>7743</v>
          </cell>
          <cell r="C14" t="str">
            <v>Laurea DM270</v>
          </cell>
          <cell r="D14" t="str">
            <v>SI</v>
          </cell>
          <cell r="E14" t="str">
            <v>CHIMICA (D.M.270/04)</v>
          </cell>
          <cell r="F14" t="str">
            <v>2011-12</v>
          </cell>
          <cell r="G14">
            <v>60</v>
          </cell>
          <cell r="H14">
            <v>4</v>
          </cell>
          <cell r="I14">
            <v>28</v>
          </cell>
          <cell r="J14">
            <v>0</v>
          </cell>
          <cell r="K14">
            <v>11</v>
          </cell>
          <cell r="L14">
            <v>16</v>
          </cell>
          <cell r="M14">
            <v>1</v>
          </cell>
        </row>
        <row r="15">
          <cell r="B15">
            <v>7893</v>
          </cell>
          <cell r="C15" t="str">
            <v>Laurea DM270</v>
          </cell>
          <cell r="D15" t="str">
            <v>SI</v>
          </cell>
          <cell r="E15" t="str">
            <v>SCIENZE AMBIENTALI (D.M.270/04)</v>
          </cell>
          <cell r="F15" t="str">
            <v>2011-12</v>
          </cell>
          <cell r="G15">
            <v>57</v>
          </cell>
          <cell r="H15">
            <v>3</v>
          </cell>
          <cell r="I15">
            <v>7</v>
          </cell>
          <cell r="J15">
            <v>0</v>
          </cell>
          <cell r="K15">
            <v>27</v>
          </cell>
          <cell r="L15">
            <v>8</v>
          </cell>
          <cell r="M15">
            <v>12</v>
          </cell>
        </row>
        <row r="16">
          <cell r="B16">
            <v>8750</v>
          </cell>
          <cell r="C16" t="str">
            <v>Laurea magistrale DM270</v>
          </cell>
          <cell r="D16" t="str">
            <v>SI</v>
          </cell>
          <cell r="E16" t="str">
            <v>SCIENZA E TECNOLOGIA DEI MATERIALI (D.M.270/04)</v>
          </cell>
          <cell r="F16" t="str">
            <v>2012-13</v>
          </cell>
          <cell r="G16">
            <v>10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</row>
        <row r="17">
          <cell r="B17">
            <v>8752</v>
          </cell>
          <cell r="C17" t="str">
            <v>Laurea magistrale DM270</v>
          </cell>
          <cell r="D17" t="str">
            <v>SI</v>
          </cell>
          <cell r="E17" t="str">
            <v>SCIENZE CHIMICHE (D.M.270/04)</v>
          </cell>
          <cell r="F17" t="str">
            <v>2012-13</v>
          </cell>
          <cell r="G17">
            <v>24</v>
          </cell>
          <cell r="H17">
            <v>10</v>
          </cell>
          <cell r="I17">
            <v>0</v>
          </cell>
          <cell r="J17">
            <v>0</v>
          </cell>
          <cell r="K17">
            <v>2</v>
          </cell>
          <cell r="L17">
            <v>12</v>
          </cell>
          <cell r="M17">
            <v>0</v>
          </cell>
        </row>
        <row r="18">
          <cell r="B18">
            <v>1018</v>
          </cell>
          <cell r="C18" t="str">
            <v>Laurea ciclo unico 5 anni DM509</v>
          </cell>
          <cell r="D18" t="str">
            <v>NO</v>
          </cell>
          <cell r="E18" t="str">
            <v>FARMACIA</v>
          </cell>
          <cell r="F18" t="str">
            <v>2009-10</v>
          </cell>
          <cell r="G18">
            <v>26</v>
          </cell>
          <cell r="H18">
            <v>2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23</v>
          </cell>
        </row>
        <row r="19">
          <cell r="B19">
            <v>7173</v>
          </cell>
          <cell r="C19" t="str">
            <v>Laurea DM270</v>
          </cell>
          <cell r="D19" t="str">
            <v>NO</v>
          </cell>
          <cell r="E19" t="str">
            <v>TECNICHE ERBORISTICHE (D.M.270/04)</v>
          </cell>
          <cell r="F19" t="str">
            <v>2011-12</v>
          </cell>
          <cell r="G19">
            <v>34</v>
          </cell>
          <cell r="H19">
            <v>3</v>
          </cell>
          <cell r="I19">
            <v>0</v>
          </cell>
          <cell r="J19">
            <v>0</v>
          </cell>
          <cell r="K19">
            <v>5</v>
          </cell>
          <cell r="L19">
            <v>3</v>
          </cell>
          <cell r="M19">
            <v>23</v>
          </cell>
        </row>
        <row r="20">
          <cell r="B20">
            <v>8172</v>
          </cell>
          <cell r="C20" t="str">
            <v>Laurea magistrale ciclo unico 5 anni DM270</v>
          </cell>
          <cell r="D20" t="str">
            <v>SI</v>
          </cell>
          <cell r="E20" t="str">
            <v>CHIMICA E TECNOLOGIA FARMACEUTICHE  (D.M.270/04)</v>
          </cell>
          <cell r="F20" t="str">
            <v>2009-10</v>
          </cell>
          <cell r="G20">
            <v>50</v>
          </cell>
          <cell r="H20">
            <v>4</v>
          </cell>
          <cell r="I20">
            <v>7</v>
          </cell>
          <cell r="J20">
            <v>0</v>
          </cell>
          <cell r="K20">
            <v>13</v>
          </cell>
          <cell r="L20">
            <v>18</v>
          </cell>
          <cell r="M20">
            <v>8</v>
          </cell>
        </row>
        <row r="21">
          <cell r="B21">
            <v>8173</v>
          </cell>
          <cell r="C21" t="str">
            <v>Laurea magistrale ciclo unico 5 anni DM270</v>
          </cell>
          <cell r="D21" t="str">
            <v>SI</v>
          </cell>
          <cell r="E21" t="str">
            <v>FARMACIA (D.M.270/04)</v>
          </cell>
          <cell r="F21" t="str">
            <v>2009-10</v>
          </cell>
          <cell r="G21">
            <v>234</v>
          </cell>
          <cell r="H21">
            <v>42</v>
          </cell>
          <cell r="I21">
            <v>30</v>
          </cell>
          <cell r="J21">
            <v>6</v>
          </cell>
          <cell r="K21">
            <v>37</v>
          </cell>
          <cell r="L21">
            <v>83</v>
          </cell>
          <cell r="M21">
            <v>36</v>
          </cell>
        </row>
        <row r="22">
          <cell r="B22">
            <v>7313</v>
          </cell>
          <cell r="C22" t="str">
            <v>Laurea DM270</v>
          </cell>
          <cell r="D22" t="str">
            <v>SI</v>
          </cell>
          <cell r="E22" t="str">
            <v>FILOSOFIA (D.M.270/04)</v>
          </cell>
          <cell r="F22" t="str">
            <v>2011-12</v>
          </cell>
          <cell r="G22">
            <v>126</v>
          </cell>
          <cell r="H22">
            <v>24</v>
          </cell>
          <cell r="I22">
            <v>9</v>
          </cell>
          <cell r="J22">
            <v>4</v>
          </cell>
          <cell r="K22">
            <v>20</v>
          </cell>
          <cell r="L22">
            <v>43</v>
          </cell>
          <cell r="M22">
            <v>26</v>
          </cell>
        </row>
        <row r="23">
          <cell r="B23">
            <v>7315</v>
          </cell>
          <cell r="C23" t="str">
            <v>Laurea DM270</v>
          </cell>
          <cell r="D23" t="str">
            <v>SI</v>
          </cell>
          <cell r="E23" t="str">
            <v>STORIA E SCIENZE SOCIALI (D.M.270/04)</v>
          </cell>
          <cell r="F23" t="str">
            <v>2011-12</v>
          </cell>
          <cell r="G23">
            <v>96</v>
          </cell>
          <cell r="H23">
            <v>8</v>
          </cell>
          <cell r="I23">
            <v>6</v>
          </cell>
          <cell r="J23">
            <v>0</v>
          </cell>
          <cell r="K23">
            <v>32</v>
          </cell>
          <cell r="L23">
            <v>32</v>
          </cell>
          <cell r="M23">
            <v>18</v>
          </cell>
        </row>
        <row r="24">
          <cell r="B24">
            <v>8313</v>
          </cell>
          <cell r="C24" t="str">
            <v>Laurea magistrale DM270</v>
          </cell>
          <cell r="D24" t="str">
            <v>NO</v>
          </cell>
          <cell r="E24" t="str">
            <v>BENI ARCHIVISTICI E LIBRARI (D.M.270/04)</v>
          </cell>
          <cell r="F24" t="str">
            <v>2012-13</v>
          </cell>
          <cell r="G24">
            <v>6</v>
          </cell>
          <cell r="H24">
            <v>3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2</v>
          </cell>
        </row>
        <row r="25">
          <cell r="B25">
            <v>8317</v>
          </cell>
          <cell r="C25" t="str">
            <v>Laurea magistrale DM270</v>
          </cell>
          <cell r="D25" t="str">
            <v>SI</v>
          </cell>
          <cell r="E25" t="str">
            <v>SCIENZE FILOSOFICHE (D.M.270/04)</v>
          </cell>
          <cell r="F25" t="str">
            <v>2012-13</v>
          </cell>
          <cell r="G25">
            <v>47</v>
          </cell>
          <cell r="H25">
            <v>22</v>
          </cell>
          <cell r="I25">
            <v>0</v>
          </cell>
          <cell r="J25">
            <v>0</v>
          </cell>
          <cell r="K25">
            <v>2</v>
          </cell>
          <cell r="L25">
            <v>18</v>
          </cell>
          <cell r="M25">
            <v>5</v>
          </cell>
        </row>
        <row r="26">
          <cell r="B26">
            <v>8318</v>
          </cell>
          <cell r="C26" t="str">
            <v>Laurea magistrale DM270</v>
          </cell>
          <cell r="D26" t="str">
            <v>NO</v>
          </cell>
          <cell r="E26" t="str">
            <v>SCIENZE STORICHE (D.M.270/04)</v>
          </cell>
          <cell r="F26" t="str">
            <v>2012-13</v>
          </cell>
          <cell r="G26">
            <v>26</v>
          </cell>
          <cell r="H26">
            <v>6</v>
          </cell>
          <cell r="I26">
            <v>0</v>
          </cell>
          <cell r="J26">
            <v>0</v>
          </cell>
          <cell r="K26">
            <v>4</v>
          </cell>
          <cell r="L26">
            <v>10</v>
          </cell>
          <cell r="M26">
            <v>6</v>
          </cell>
        </row>
        <row r="27">
          <cell r="B27">
            <v>7744</v>
          </cell>
          <cell r="C27" t="str">
            <v>Laurea DM270</v>
          </cell>
          <cell r="D27" t="str">
            <v>SI</v>
          </cell>
          <cell r="E27" t="str">
            <v>FISICA (D.M.270/04)</v>
          </cell>
          <cell r="F27" t="str">
            <v>2011-12</v>
          </cell>
          <cell r="G27">
            <v>108</v>
          </cell>
          <cell r="H27">
            <v>15</v>
          </cell>
          <cell r="I27">
            <v>10</v>
          </cell>
          <cell r="J27">
            <v>1</v>
          </cell>
          <cell r="K27">
            <v>39</v>
          </cell>
          <cell r="L27">
            <v>34</v>
          </cell>
          <cell r="M27">
            <v>9</v>
          </cell>
        </row>
        <row r="28">
          <cell r="B28">
            <v>7745</v>
          </cell>
          <cell r="C28" t="str">
            <v>Laurea DM270</v>
          </cell>
          <cell r="D28" t="str">
            <v>SI</v>
          </cell>
          <cell r="E28" t="str">
            <v>SCIENZA DEI MATERIALI (D.M.270/04)</v>
          </cell>
          <cell r="F28" t="str">
            <v>2011-12</v>
          </cell>
          <cell r="G28">
            <v>66</v>
          </cell>
          <cell r="H28">
            <v>3</v>
          </cell>
          <cell r="I28">
            <v>25</v>
          </cell>
          <cell r="J28">
            <v>1</v>
          </cell>
          <cell r="K28">
            <v>19</v>
          </cell>
          <cell r="L28">
            <v>16</v>
          </cell>
          <cell r="M28">
            <v>2</v>
          </cell>
        </row>
        <row r="29">
          <cell r="B29">
            <v>8743</v>
          </cell>
          <cell r="C29" t="str">
            <v>Laurea magistrale DM270</v>
          </cell>
          <cell r="D29" t="str">
            <v>SI</v>
          </cell>
          <cell r="E29" t="str">
            <v>FISICA (D.M.270/04)</v>
          </cell>
          <cell r="F29" t="str">
            <v>2012-13</v>
          </cell>
          <cell r="G29">
            <v>25</v>
          </cell>
          <cell r="H29">
            <v>13</v>
          </cell>
          <cell r="I29">
            <v>0</v>
          </cell>
          <cell r="J29">
            <v>0</v>
          </cell>
          <cell r="K29">
            <v>1</v>
          </cell>
          <cell r="L29">
            <v>10</v>
          </cell>
          <cell r="M29">
            <v>1</v>
          </cell>
        </row>
        <row r="30">
          <cell r="B30">
            <v>7222</v>
          </cell>
          <cell r="C30" t="str">
            <v>Laurea DM270</v>
          </cell>
          <cell r="D30" t="str">
            <v>SI</v>
          </cell>
          <cell r="E30" t="str">
            <v>SCIENZE DEI SERVIZI GIURIDICI (D.M.270/04)</v>
          </cell>
          <cell r="F30" t="str">
            <v>2011-12</v>
          </cell>
          <cell r="G30">
            <v>156</v>
          </cell>
          <cell r="H30">
            <v>2</v>
          </cell>
          <cell r="I30">
            <v>0</v>
          </cell>
          <cell r="J30">
            <v>1</v>
          </cell>
          <cell r="K30">
            <v>53</v>
          </cell>
          <cell r="L30">
            <v>40</v>
          </cell>
          <cell r="M30">
            <v>60</v>
          </cell>
        </row>
        <row r="31">
          <cell r="B31">
            <v>7223</v>
          </cell>
          <cell r="C31" t="str">
            <v>Laurea DM270</v>
          </cell>
          <cell r="D31" t="str">
            <v>SI</v>
          </cell>
          <cell r="E31" t="str">
            <v>SCIENZE DEI SERVIZI GIURIDICI D'IMPRESA (D.M.270/04)</v>
          </cell>
          <cell r="F31" t="str">
            <v>2011-12</v>
          </cell>
          <cell r="G31">
            <v>68</v>
          </cell>
          <cell r="H31">
            <v>0</v>
          </cell>
          <cell r="I31">
            <v>0</v>
          </cell>
          <cell r="J31">
            <v>0</v>
          </cell>
          <cell r="K31">
            <v>19</v>
          </cell>
          <cell r="L31">
            <v>19</v>
          </cell>
          <cell r="M31">
            <v>30</v>
          </cell>
        </row>
        <row r="32">
          <cell r="B32">
            <v>6001</v>
          </cell>
          <cell r="C32" t="str">
            <v>Laurea magistrale ciclo unico 5 anni DM270</v>
          </cell>
          <cell r="D32" t="str">
            <v>SI</v>
          </cell>
          <cell r="E32" t="str">
            <v>GIURISPRUDENZA</v>
          </cell>
          <cell r="F32" t="str">
            <v>2009-10</v>
          </cell>
          <cell r="G32">
            <v>1060</v>
          </cell>
          <cell r="H32">
            <v>146</v>
          </cell>
          <cell r="I32">
            <v>0</v>
          </cell>
          <cell r="J32">
            <v>30</v>
          </cell>
          <cell r="K32">
            <v>235</v>
          </cell>
          <cell r="L32">
            <v>410</v>
          </cell>
          <cell r="M32">
            <v>239</v>
          </cell>
        </row>
        <row r="33">
          <cell r="B33">
            <v>6002</v>
          </cell>
          <cell r="C33" t="str">
            <v>Laurea magistrale ciclo unico 5 anni DM270</v>
          </cell>
          <cell r="D33" t="str">
            <v>SI</v>
          </cell>
          <cell r="E33" t="str">
            <v>GIURISPRUDENZA (già Giurisprudenza d'impresa)</v>
          </cell>
          <cell r="F33" t="str">
            <v>2009-10</v>
          </cell>
          <cell r="G33">
            <v>134</v>
          </cell>
          <cell r="H33">
            <v>17</v>
          </cell>
          <cell r="I33">
            <v>0</v>
          </cell>
          <cell r="J33">
            <v>4</v>
          </cell>
          <cell r="K33">
            <v>25</v>
          </cell>
          <cell r="L33">
            <v>47</v>
          </cell>
          <cell r="M33">
            <v>41</v>
          </cell>
        </row>
        <row r="34">
          <cell r="B34">
            <v>7746</v>
          </cell>
          <cell r="C34" t="str">
            <v>Laurea DM270</v>
          </cell>
          <cell r="D34" t="str">
            <v>SI</v>
          </cell>
          <cell r="E34" t="str">
            <v>INFORMATICA (D.M.270/04)</v>
          </cell>
          <cell r="F34" t="str">
            <v>2011-12</v>
          </cell>
          <cell r="G34">
            <v>182</v>
          </cell>
          <cell r="H34">
            <v>16</v>
          </cell>
          <cell r="I34">
            <v>16</v>
          </cell>
          <cell r="J34">
            <v>0</v>
          </cell>
          <cell r="K34">
            <v>72</v>
          </cell>
          <cell r="L34">
            <v>60</v>
          </cell>
          <cell r="M34">
            <v>18</v>
          </cell>
        </row>
        <row r="35">
          <cell r="B35">
            <v>7912</v>
          </cell>
          <cell r="C35" t="str">
            <v>Laurea DM270</v>
          </cell>
          <cell r="D35" t="str">
            <v>NO</v>
          </cell>
          <cell r="E35" t="str">
            <v>INFORMATICA (D.M.270/04) - BRINDISI</v>
          </cell>
          <cell r="F35" t="str">
            <v>2011-12</v>
          </cell>
          <cell r="G35">
            <v>72</v>
          </cell>
          <cell r="H35">
            <v>1</v>
          </cell>
          <cell r="I35">
            <v>0</v>
          </cell>
          <cell r="J35">
            <v>2</v>
          </cell>
          <cell r="K35">
            <v>33</v>
          </cell>
          <cell r="L35">
            <v>20</v>
          </cell>
          <cell r="M35">
            <v>16</v>
          </cell>
        </row>
        <row r="36">
          <cell r="B36">
            <v>7748</v>
          </cell>
          <cell r="C36" t="str">
            <v>Laurea DM270</v>
          </cell>
          <cell r="D36" t="str">
            <v>NO</v>
          </cell>
          <cell r="E36" t="str">
            <v>INFORMATICA E COMUNICAZIONE DIGITALE (D.M.270/04)</v>
          </cell>
          <cell r="F36" t="str">
            <v>2011-12</v>
          </cell>
          <cell r="G36">
            <v>100</v>
          </cell>
          <cell r="H36">
            <v>22</v>
          </cell>
          <cell r="I36">
            <v>7</v>
          </cell>
          <cell r="J36">
            <v>0</v>
          </cell>
          <cell r="K36">
            <v>22</v>
          </cell>
          <cell r="L36">
            <v>35</v>
          </cell>
          <cell r="M36">
            <v>14</v>
          </cell>
        </row>
        <row r="37">
          <cell r="B37">
            <v>7892</v>
          </cell>
          <cell r="C37" t="str">
            <v>Laurea DM270</v>
          </cell>
          <cell r="D37" t="str">
            <v>SI</v>
          </cell>
          <cell r="E37" t="str">
            <v>INFORMATICA E COMUNICAZIONE DIGITALE (D.M.270/04) - TARANTO</v>
          </cell>
          <cell r="F37" t="str">
            <v>2011-12</v>
          </cell>
          <cell r="G37">
            <v>81</v>
          </cell>
          <cell r="H37">
            <v>5</v>
          </cell>
          <cell r="I37">
            <v>2</v>
          </cell>
          <cell r="J37">
            <v>1</v>
          </cell>
          <cell r="K37">
            <v>28</v>
          </cell>
          <cell r="L37">
            <v>22</v>
          </cell>
          <cell r="M37">
            <v>23</v>
          </cell>
        </row>
        <row r="38">
          <cell r="B38">
            <v>7749</v>
          </cell>
          <cell r="C38" t="str">
            <v>Laurea DM270</v>
          </cell>
          <cell r="D38" t="str">
            <v>SI</v>
          </cell>
          <cell r="E38" t="str">
            <v>INFORMATICA E TECNOLOGIE PER LA PRODUZIONE DEL SOFTWARE (D.M.270/04)</v>
          </cell>
          <cell r="F38" t="str">
            <v>2011-12</v>
          </cell>
          <cell r="G38">
            <v>141</v>
          </cell>
          <cell r="H38">
            <v>15</v>
          </cell>
          <cell r="I38">
            <v>10</v>
          </cell>
          <cell r="J38">
            <v>1</v>
          </cell>
          <cell r="K38">
            <v>47</v>
          </cell>
          <cell r="L38">
            <v>48</v>
          </cell>
          <cell r="M38">
            <v>20</v>
          </cell>
        </row>
        <row r="39">
          <cell r="B39">
            <v>8744</v>
          </cell>
          <cell r="C39" t="str">
            <v>Laurea magistrale DM270</v>
          </cell>
          <cell r="D39" t="str">
            <v>SI</v>
          </cell>
          <cell r="E39" t="str">
            <v>INFORMATICA (D.M.270/04)</v>
          </cell>
          <cell r="F39" t="str">
            <v>2012-13</v>
          </cell>
          <cell r="G39">
            <v>43</v>
          </cell>
          <cell r="H39">
            <v>6</v>
          </cell>
          <cell r="I39">
            <v>1</v>
          </cell>
          <cell r="J39">
            <v>0</v>
          </cell>
          <cell r="K39">
            <v>8</v>
          </cell>
          <cell r="L39">
            <v>23</v>
          </cell>
          <cell r="M39">
            <v>5</v>
          </cell>
        </row>
        <row r="40">
          <cell r="B40">
            <v>7113</v>
          </cell>
          <cell r="C40" t="str">
            <v>Laurea DM270</v>
          </cell>
          <cell r="D40" t="str">
            <v>SI</v>
          </cell>
          <cell r="E40" t="str">
            <v>ECONOMIA E AMMINISTRAZIONE DELLE AZIENDE (D.M.270/04)</v>
          </cell>
          <cell r="F40" t="str">
            <v>2011-12</v>
          </cell>
          <cell r="G40">
            <v>286</v>
          </cell>
          <cell r="H40">
            <v>32</v>
          </cell>
          <cell r="I40">
            <v>0</v>
          </cell>
          <cell r="J40">
            <v>6</v>
          </cell>
          <cell r="K40">
            <v>100</v>
          </cell>
          <cell r="L40">
            <v>73</v>
          </cell>
          <cell r="M40">
            <v>75</v>
          </cell>
        </row>
        <row r="41">
          <cell r="B41">
            <v>7282</v>
          </cell>
          <cell r="C41" t="str">
            <v>Laurea DM270</v>
          </cell>
          <cell r="D41" t="str">
            <v>NO</v>
          </cell>
          <cell r="E41" t="str">
            <v>OPERATORE DEI SERVIZI GIURIDICI (D.M.270/04) - TARANTO </v>
          </cell>
          <cell r="F41" t="str">
            <v>2011-12</v>
          </cell>
          <cell r="G41">
            <v>94</v>
          </cell>
          <cell r="H41">
            <v>1</v>
          </cell>
          <cell r="I41">
            <v>0</v>
          </cell>
          <cell r="J41">
            <v>2</v>
          </cell>
          <cell r="K41">
            <v>35</v>
          </cell>
          <cell r="L41">
            <v>28</v>
          </cell>
          <cell r="M41">
            <v>28</v>
          </cell>
        </row>
        <row r="42">
          <cell r="B42">
            <v>7894</v>
          </cell>
          <cell r="C42" t="str">
            <v>Laurea DM270</v>
          </cell>
          <cell r="D42" t="str">
            <v>SI</v>
          </cell>
          <cell r="E42" t="str">
            <v>SCIENZE E GESTIONE DELLE ATTIVITA' MARITTIME (D.M.270/04)</v>
          </cell>
          <cell r="F42" t="str">
            <v>2011-12</v>
          </cell>
          <cell r="G42">
            <v>113</v>
          </cell>
          <cell r="H42">
            <v>80</v>
          </cell>
          <cell r="I42">
            <v>0</v>
          </cell>
          <cell r="J42">
            <v>0</v>
          </cell>
          <cell r="K42">
            <v>11</v>
          </cell>
          <cell r="L42">
            <v>9</v>
          </cell>
          <cell r="M42">
            <v>13</v>
          </cell>
        </row>
        <row r="43">
          <cell r="B43">
            <v>6003</v>
          </cell>
          <cell r="C43" t="str">
            <v>Laurea magistrale ciclo unico 5 anni DM270</v>
          </cell>
          <cell r="D43" t="str">
            <v>SI</v>
          </cell>
          <cell r="E43" t="str">
            <v>GIURISPRUDENZA (TARANTO)</v>
          </cell>
          <cell r="F43" t="str">
            <v>2009-10</v>
          </cell>
          <cell r="G43">
            <v>335</v>
          </cell>
          <cell r="H43">
            <v>36</v>
          </cell>
          <cell r="I43">
            <v>0</v>
          </cell>
          <cell r="J43">
            <v>12</v>
          </cell>
          <cell r="K43">
            <v>87</v>
          </cell>
          <cell r="L43">
            <v>111</v>
          </cell>
          <cell r="M43">
            <v>89</v>
          </cell>
        </row>
        <row r="44">
          <cell r="B44">
            <v>8122</v>
          </cell>
          <cell r="C44" t="str">
            <v>Laurea magistrale DM270</v>
          </cell>
          <cell r="D44" t="str">
            <v>SI</v>
          </cell>
          <cell r="E44" t="str">
            <v>STRATEGIE D'IMPRESE E MANAGEMENT (D.M.270/04)</v>
          </cell>
          <cell r="F44" t="str">
            <v>2012-13</v>
          </cell>
          <cell r="G44">
            <v>47</v>
          </cell>
          <cell r="H44">
            <v>28</v>
          </cell>
          <cell r="I44">
            <v>0</v>
          </cell>
          <cell r="J44">
            <v>0</v>
          </cell>
          <cell r="K44">
            <v>4</v>
          </cell>
          <cell r="L44">
            <v>10</v>
          </cell>
          <cell r="M44">
            <v>5</v>
          </cell>
        </row>
        <row r="45">
          <cell r="B45">
            <v>7413</v>
          </cell>
          <cell r="C45" t="str">
            <v>Laurea DM270</v>
          </cell>
          <cell r="D45" t="str">
            <v>SI</v>
          </cell>
          <cell r="E45" t="str">
            <v>COMUNICAZIONE LINGUISTICA E INTERCULTURALE (D.M.270/04)</v>
          </cell>
          <cell r="F45" t="str">
            <v>2011-12</v>
          </cell>
          <cell r="G45">
            <v>499</v>
          </cell>
          <cell r="H45">
            <v>67</v>
          </cell>
          <cell r="I45">
            <v>0</v>
          </cell>
          <cell r="J45">
            <v>6</v>
          </cell>
          <cell r="K45">
            <v>115</v>
          </cell>
          <cell r="L45">
            <v>212</v>
          </cell>
          <cell r="M45">
            <v>99</v>
          </cell>
        </row>
        <row r="46">
          <cell r="B46">
            <v>7412</v>
          </cell>
          <cell r="C46" t="str">
            <v>Laurea DM270</v>
          </cell>
          <cell r="D46" t="str">
            <v>SI</v>
          </cell>
          <cell r="E46" t="str">
            <v>CULTURE DELLE LINGUE MODERNE E DEL TURISMO (D.M.270/04)</v>
          </cell>
          <cell r="F46" t="str">
            <v>2011-12</v>
          </cell>
          <cell r="G46">
            <v>498</v>
          </cell>
          <cell r="H46">
            <v>52</v>
          </cell>
          <cell r="I46">
            <v>0</v>
          </cell>
          <cell r="J46">
            <v>12</v>
          </cell>
          <cell r="K46">
            <v>144</v>
          </cell>
          <cell r="L46">
            <v>205</v>
          </cell>
          <cell r="M46">
            <v>85</v>
          </cell>
        </row>
        <row r="47">
          <cell r="B47">
            <v>7314</v>
          </cell>
          <cell r="C47" t="str">
            <v>Laurea DM270</v>
          </cell>
          <cell r="D47" t="str">
            <v>SI</v>
          </cell>
          <cell r="E47" t="str">
            <v>LETTERE (D.M.270/04)</v>
          </cell>
          <cell r="F47" t="str">
            <v>2011-12</v>
          </cell>
          <cell r="G47">
            <v>394</v>
          </cell>
          <cell r="H47">
            <v>57</v>
          </cell>
          <cell r="I47">
            <v>0</v>
          </cell>
          <cell r="J47">
            <v>2</v>
          </cell>
          <cell r="K47">
            <v>68</v>
          </cell>
          <cell r="L47">
            <v>194</v>
          </cell>
          <cell r="M47">
            <v>73</v>
          </cell>
        </row>
        <row r="48">
          <cell r="B48">
            <v>8314</v>
          </cell>
          <cell r="C48" t="str">
            <v>Laurea magistrale DM270</v>
          </cell>
          <cell r="D48" t="str">
            <v>SI</v>
          </cell>
          <cell r="E48" t="str">
            <v>FILOLOGIA MODERNA (D.M.270/04)</v>
          </cell>
          <cell r="F48" t="str">
            <v>2012-13</v>
          </cell>
          <cell r="G48">
            <v>113</v>
          </cell>
          <cell r="H48">
            <v>31</v>
          </cell>
          <cell r="I48">
            <v>2</v>
          </cell>
          <cell r="J48">
            <v>1</v>
          </cell>
          <cell r="K48">
            <v>7</v>
          </cell>
          <cell r="L48">
            <v>70</v>
          </cell>
          <cell r="M48">
            <v>2</v>
          </cell>
        </row>
        <row r="49">
          <cell r="B49">
            <v>8422</v>
          </cell>
          <cell r="C49" t="str">
            <v>Laurea magistrale DM270</v>
          </cell>
          <cell r="D49" t="str">
            <v>SI</v>
          </cell>
          <cell r="E49" t="str">
            <v>LINGUE E LETTERATURE MODERNE (D.M.270/04)</v>
          </cell>
          <cell r="F49" t="str">
            <v>2012-13</v>
          </cell>
          <cell r="G49">
            <v>48</v>
          </cell>
          <cell r="H49">
            <v>13</v>
          </cell>
          <cell r="I49">
            <v>2</v>
          </cell>
          <cell r="J49">
            <v>0</v>
          </cell>
          <cell r="K49">
            <v>5</v>
          </cell>
          <cell r="L49">
            <v>22</v>
          </cell>
          <cell r="M49">
            <v>6</v>
          </cell>
        </row>
        <row r="50">
          <cell r="B50">
            <v>8424</v>
          </cell>
          <cell r="C50" t="str">
            <v>Laurea magistrale DM270</v>
          </cell>
          <cell r="D50" t="str">
            <v>NO</v>
          </cell>
          <cell r="E50" t="str">
            <v>LINGUE MODERNE PER LA COOPERAZIONE INTERNAZIONALE (D.M.270/04)</v>
          </cell>
          <cell r="F50" t="str">
            <v>2012-13</v>
          </cell>
          <cell r="G50">
            <v>86</v>
          </cell>
          <cell r="H50">
            <v>27</v>
          </cell>
          <cell r="I50">
            <v>2</v>
          </cell>
          <cell r="J50">
            <v>0</v>
          </cell>
          <cell r="K50">
            <v>9</v>
          </cell>
          <cell r="L50">
            <v>40</v>
          </cell>
          <cell r="M50">
            <v>8</v>
          </cell>
        </row>
        <row r="51">
          <cell r="B51">
            <v>8316</v>
          </cell>
          <cell r="C51" t="str">
            <v>Laurea magistrale DM270</v>
          </cell>
          <cell r="D51" t="str">
            <v>NO</v>
          </cell>
          <cell r="E51" t="str">
            <v>SCIENZE DELLO SPETTACOLO E PRODUZIONE MULTIMEDIALE (D.M.270/04)</v>
          </cell>
          <cell r="F51" t="str">
            <v>2012-13</v>
          </cell>
          <cell r="G51">
            <v>56</v>
          </cell>
          <cell r="H51">
            <v>31</v>
          </cell>
          <cell r="I51">
            <v>0</v>
          </cell>
          <cell r="J51">
            <v>1</v>
          </cell>
          <cell r="K51">
            <v>1</v>
          </cell>
          <cell r="L51">
            <v>19</v>
          </cell>
          <cell r="M51">
            <v>4</v>
          </cell>
        </row>
        <row r="52">
          <cell r="B52">
            <v>8319</v>
          </cell>
          <cell r="C52" t="str">
            <v>Laurea magistrale DM270</v>
          </cell>
          <cell r="D52" t="str">
            <v>SI</v>
          </cell>
          <cell r="E52" t="str">
            <v>STORIA DELL'ARTE (D.M.270/04)</v>
          </cell>
          <cell r="F52" t="str">
            <v>2012-13</v>
          </cell>
          <cell r="G52">
            <v>29</v>
          </cell>
          <cell r="H52">
            <v>11</v>
          </cell>
          <cell r="I52">
            <v>0</v>
          </cell>
          <cell r="J52">
            <v>0</v>
          </cell>
          <cell r="K52">
            <v>4</v>
          </cell>
          <cell r="L52">
            <v>9</v>
          </cell>
          <cell r="M52">
            <v>5</v>
          </cell>
        </row>
        <row r="53">
          <cell r="B53">
            <v>8423</v>
          </cell>
          <cell r="C53" t="str">
            <v>Laurea magistrale DM270</v>
          </cell>
          <cell r="D53" t="str">
            <v>SI</v>
          </cell>
          <cell r="E53" t="str">
            <v>TRADUZIONE SPECIALISTICA (D.M.270/04)</v>
          </cell>
          <cell r="F53" t="str">
            <v>2012-13</v>
          </cell>
          <cell r="G53">
            <v>60</v>
          </cell>
          <cell r="H53">
            <v>22</v>
          </cell>
          <cell r="I53">
            <v>0</v>
          </cell>
          <cell r="J53">
            <v>0</v>
          </cell>
          <cell r="K53">
            <v>5</v>
          </cell>
          <cell r="L53">
            <v>25</v>
          </cell>
          <cell r="M53">
            <v>8</v>
          </cell>
        </row>
        <row r="54">
          <cell r="B54">
            <v>7752</v>
          </cell>
          <cell r="C54" t="str">
            <v>Laurea DM270</v>
          </cell>
          <cell r="D54" t="str">
            <v>SI</v>
          </cell>
          <cell r="E54" t="str">
            <v>MATEMATICA (D.M.270/04)</v>
          </cell>
          <cell r="F54" t="str">
            <v>2011-12</v>
          </cell>
          <cell r="G54">
            <v>83</v>
          </cell>
          <cell r="H54">
            <v>11</v>
          </cell>
          <cell r="I54">
            <v>9</v>
          </cell>
          <cell r="J54">
            <v>2</v>
          </cell>
          <cell r="K54">
            <v>35</v>
          </cell>
          <cell r="L54">
            <v>19</v>
          </cell>
          <cell r="M54">
            <v>7</v>
          </cell>
        </row>
        <row r="55">
          <cell r="B55">
            <v>8745</v>
          </cell>
          <cell r="C55" t="str">
            <v>Laurea magistrale DM270</v>
          </cell>
          <cell r="D55" t="str">
            <v>SI</v>
          </cell>
          <cell r="E55" t="str">
            <v>MATEMATICA (D.M.270/04)</v>
          </cell>
          <cell r="F55" t="str">
            <v>2012-13</v>
          </cell>
          <cell r="G55">
            <v>33</v>
          </cell>
          <cell r="H55">
            <v>16</v>
          </cell>
          <cell r="I55">
            <v>0</v>
          </cell>
          <cell r="J55">
            <v>0</v>
          </cell>
          <cell r="K55">
            <v>1</v>
          </cell>
          <cell r="L55">
            <v>16</v>
          </cell>
          <cell r="M55">
            <v>0</v>
          </cell>
        </row>
        <row r="56">
          <cell r="B56">
            <v>7962</v>
          </cell>
          <cell r="C56" t="str">
            <v>Laurea DM270</v>
          </cell>
          <cell r="D56" t="str">
            <v>SI</v>
          </cell>
          <cell r="E56" t="str">
            <v>SCIENZE ANIMALI E PRODUZIONI ALIMENTARI (D.M.270/04)</v>
          </cell>
          <cell r="F56" t="str">
            <v>2011-12</v>
          </cell>
          <cell r="G56">
            <v>173</v>
          </cell>
          <cell r="H56">
            <v>4</v>
          </cell>
          <cell r="I56">
            <v>39</v>
          </cell>
          <cell r="J56">
            <v>1</v>
          </cell>
          <cell r="K56">
            <v>56</v>
          </cell>
          <cell r="L56">
            <v>46</v>
          </cell>
          <cell r="M56">
            <v>27</v>
          </cell>
        </row>
        <row r="57">
          <cell r="B57">
            <v>8962</v>
          </cell>
          <cell r="C57" t="str">
            <v>Laurea magistrale ciclo unico 5 anni DM270</v>
          </cell>
          <cell r="D57" t="str">
            <v>SI</v>
          </cell>
          <cell r="E57" t="str">
            <v>MEDICINA VETERINARIA (D.M.270/04)</v>
          </cell>
          <cell r="F57" t="str">
            <v>2009-10</v>
          </cell>
          <cell r="G57">
            <v>79</v>
          </cell>
          <cell r="H57">
            <v>18</v>
          </cell>
          <cell r="I57">
            <v>7</v>
          </cell>
          <cell r="J57">
            <v>13</v>
          </cell>
          <cell r="K57">
            <v>7</v>
          </cell>
          <cell r="L57">
            <v>31</v>
          </cell>
          <cell r="M57">
            <v>3</v>
          </cell>
        </row>
        <row r="58">
          <cell r="B58">
            <v>8963</v>
          </cell>
          <cell r="C58" t="str">
            <v>Laurea magistrale DM270</v>
          </cell>
          <cell r="D58" t="str">
            <v>SI</v>
          </cell>
          <cell r="E58" t="str">
            <v>IGIENE E SICUREZZA DEGLI ALIMENTI DI ORIGINE ANIMALE (D.M.270/04)</v>
          </cell>
          <cell r="F58" t="str">
            <v>2012-13</v>
          </cell>
          <cell r="G58">
            <v>18</v>
          </cell>
          <cell r="H58">
            <v>11</v>
          </cell>
          <cell r="I58">
            <v>0</v>
          </cell>
          <cell r="J58">
            <v>0</v>
          </cell>
          <cell r="K58">
            <v>1</v>
          </cell>
          <cell r="L58">
            <v>4</v>
          </cell>
          <cell r="M58">
            <v>2</v>
          </cell>
        </row>
        <row r="59">
          <cell r="B59">
            <v>7001</v>
          </cell>
          <cell r="C59" t="str">
            <v>Laurea DM270</v>
          </cell>
          <cell r="D59" t="str">
            <v>SI</v>
          </cell>
          <cell r="E59" t="str">
            <v>SCIENZE E TECNOLOGIE AGRARIE (D.M.270/04)</v>
          </cell>
          <cell r="F59" t="str">
            <v>2011-12</v>
          </cell>
          <cell r="G59">
            <v>138</v>
          </cell>
          <cell r="H59">
            <v>17</v>
          </cell>
          <cell r="I59">
            <v>0</v>
          </cell>
          <cell r="J59">
            <v>6</v>
          </cell>
          <cell r="K59">
            <v>34</v>
          </cell>
          <cell r="L59">
            <v>41</v>
          </cell>
          <cell r="M59">
            <v>40</v>
          </cell>
        </row>
        <row r="60">
          <cell r="B60">
            <v>7005</v>
          </cell>
          <cell r="C60" t="str">
            <v>Laurea DM270</v>
          </cell>
          <cell r="D60" t="str">
            <v>SI</v>
          </cell>
          <cell r="E60" t="str">
            <v>TUTELA E GESTIONE DEL TERRITORIO E DEL PAESAGGIO AGRO-FORESTALE (D.M.270/04)</v>
          </cell>
          <cell r="F60" t="str">
            <v>2011-12</v>
          </cell>
          <cell r="G60">
            <v>49</v>
          </cell>
          <cell r="H60">
            <v>8</v>
          </cell>
          <cell r="I60">
            <v>0</v>
          </cell>
          <cell r="J60">
            <v>0</v>
          </cell>
          <cell r="K60">
            <v>12</v>
          </cell>
          <cell r="L60">
            <v>14</v>
          </cell>
          <cell r="M60">
            <v>15</v>
          </cell>
        </row>
        <row r="61">
          <cell r="B61">
            <v>8007</v>
          </cell>
          <cell r="C61" t="str">
            <v>Laurea magistrale DM270</v>
          </cell>
          <cell r="D61" t="str">
            <v>SI</v>
          </cell>
          <cell r="E61" t="str">
            <v>GESTIONE E SVILUPPO SOSTENIBILE DEI SISTEMI RURALI MEDITERRANEI (DM270)</v>
          </cell>
          <cell r="F61" t="str">
            <v>2012-13</v>
          </cell>
          <cell r="G61">
            <v>22</v>
          </cell>
          <cell r="H61">
            <v>16</v>
          </cell>
          <cell r="I61">
            <v>0</v>
          </cell>
          <cell r="J61">
            <v>0</v>
          </cell>
          <cell r="K61">
            <v>0</v>
          </cell>
          <cell r="L61">
            <v>2</v>
          </cell>
          <cell r="M61">
            <v>4</v>
          </cell>
        </row>
        <row r="62">
          <cell r="B62">
            <v>7003</v>
          </cell>
          <cell r="C62" t="str">
            <v>Laurea DM270</v>
          </cell>
          <cell r="D62" t="str">
            <v>SI</v>
          </cell>
          <cell r="E62" t="str">
            <v>SCIENZE E TECNOLOGIE ALIMENTARI (D.M.270/04)</v>
          </cell>
          <cell r="F62" t="str">
            <v>2011-12</v>
          </cell>
          <cell r="G62">
            <v>450</v>
          </cell>
          <cell r="H62">
            <v>18</v>
          </cell>
          <cell r="I62">
            <v>0</v>
          </cell>
          <cell r="J62">
            <v>2</v>
          </cell>
          <cell r="K62">
            <v>186</v>
          </cell>
          <cell r="L62">
            <v>112</v>
          </cell>
          <cell r="M62">
            <v>132</v>
          </cell>
        </row>
        <row r="63">
          <cell r="B63">
            <v>8585</v>
          </cell>
          <cell r="C63" t="str">
            <v>Laurea magistrale DM270</v>
          </cell>
          <cell r="D63" t="str">
            <v>SI</v>
          </cell>
          <cell r="E63" t="str">
            <v>BIOTECNOLOGIE PER LA QUALITA' E LA SICUREZZA DELL'ALIMENTAZIONE (D.M.270/04)</v>
          </cell>
          <cell r="F63" t="str">
            <v>2012-13</v>
          </cell>
          <cell r="G63">
            <v>11</v>
          </cell>
          <cell r="H63">
            <v>4</v>
          </cell>
          <cell r="I63">
            <v>0</v>
          </cell>
          <cell r="J63">
            <v>0</v>
          </cell>
          <cell r="K63">
            <v>0</v>
          </cell>
          <cell r="L63">
            <v>7</v>
          </cell>
          <cell r="M63">
            <v>0</v>
          </cell>
        </row>
        <row r="64">
          <cell r="B64">
            <v>8002</v>
          </cell>
          <cell r="C64" t="str">
            <v>Laurea magistrale DM270</v>
          </cell>
          <cell r="D64" t="str">
            <v>SI</v>
          </cell>
          <cell r="E64" t="str">
            <v>MEDICINA DELLE PIANTE (D.M.270/04)</v>
          </cell>
          <cell r="F64" t="str">
            <v>2012-13</v>
          </cell>
          <cell r="G64">
            <v>9</v>
          </cell>
          <cell r="H64">
            <v>7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1</v>
          </cell>
        </row>
        <row r="65">
          <cell r="B65">
            <v>8004</v>
          </cell>
          <cell r="C65" t="str">
            <v>Laurea magistrale DM270</v>
          </cell>
          <cell r="D65" t="str">
            <v>SI</v>
          </cell>
          <cell r="E65" t="str">
            <v>SCIENZE E TECNOLOGIE ALIMENTARI (D.M.270/04)</v>
          </cell>
          <cell r="F65" t="str">
            <v>2012-13</v>
          </cell>
          <cell r="G65">
            <v>40</v>
          </cell>
          <cell r="H65">
            <v>20</v>
          </cell>
          <cell r="I65">
            <v>0</v>
          </cell>
          <cell r="J65">
            <v>0</v>
          </cell>
          <cell r="K65">
            <v>4</v>
          </cell>
          <cell r="L65">
            <v>15</v>
          </cell>
          <cell r="M65">
            <v>1</v>
          </cell>
        </row>
        <row r="66">
          <cell r="B66">
            <v>7312</v>
          </cell>
          <cell r="C66" t="str">
            <v>Laurea DM270</v>
          </cell>
          <cell r="D66" t="str">
            <v>SI</v>
          </cell>
          <cell r="E66" t="str">
            <v>SCIENZE DEI BENI CULTURALI (D.M.270/04)</v>
          </cell>
          <cell r="F66" t="str">
            <v>2011-12</v>
          </cell>
          <cell r="G66">
            <v>160</v>
          </cell>
          <cell r="H66">
            <v>18</v>
          </cell>
          <cell r="I66">
            <v>0</v>
          </cell>
          <cell r="J66">
            <v>1</v>
          </cell>
          <cell r="K66">
            <v>48</v>
          </cell>
          <cell r="L66">
            <v>53</v>
          </cell>
          <cell r="M66">
            <v>40</v>
          </cell>
        </row>
        <row r="67">
          <cell r="B67">
            <v>8392</v>
          </cell>
          <cell r="C67" t="str">
            <v>Laurea DM270</v>
          </cell>
          <cell r="D67" t="str">
            <v>NO</v>
          </cell>
          <cell r="E67" t="str">
            <v>SCIENZE DEI BENI CULTURALI PER IL TURISMO (D.M. 270/04)</v>
          </cell>
          <cell r="F67" t="str">
            <v>2011-12</v>
          </cell>
          <cell r="G67">
            <v>45</v>
          </cell>
          <cell r="H67">
            <v>1</v>
          </cell>
          <cell r="I67">
            <v>2</v>
          </cell>
          <cell r="J67">
            <v>0</v>
          </cell>
          <cell r="K67">
            <v>9</v>
          </cell>
          <cell r="L67">
            <v>21</v>
          </cell>
          <cell r="M67">
            <v>12</v>
          </cell>
        </row>
        <row r="68">
          <cell r="B68">
            <v>8312</v>
          </cell>
          <cell r="C68" t="str">
            <v>Laurea magistrale DM270</v>
          </cell>
          <cell r="D68" t="str">
            <v>SI</v>
          </cell>
          <cell r="E68" t="str">
            <v>ARCHEOLOGIA (D.M.270/04)</v>
          </cell>
          <cell r="F68" t="str">
            <v>2012-13</v>
          </cell>
          <cell r="G68">
            <v>15</v>
          </cell>
          <cell r="H68">
            <v>7</v>
          </cell>
          <cell r="I68">
            <v>0</v>
          </cell>
          <cell r="J68">
            <v>0</v>
          </cell>
          <cell r="K68">
            <v>1</v>
          </cell>
          <cell r="L68">
            <v>7</v>
          </cell>
          <cell r="M68">
            <v>0</v>
          </cell>
        </row>
        <row r="69">
          <cell r="B69">
            <v>8315</v>
          </cell>
          <cell r="C69" t="str">
            <v>Laurea magistrale DM270</v>
          </cell>
          <cell r="D69" t="str">
            <v>SI</v>
          </cell>
          <cell r="E69" t="str">
            <v>FILOLOGIA, LETTERATURE E STORIA DELL' ANTICHITA' (D.M.270/04)</v>
          </cell>
          <cell r="F69" t="str">
            <v>2012-13</v>
          </cell>
          <cell r="G69">
            <v>39</v>
          </cell>
          <cell r="H69">
            <v>15</v>
          </cell>
          <cell r="I69">
            <v>0</v>
          </cell>
          <cell r="J69">
            <v>1</v>
          </cell>
          <cell r="K69">
            <v>0</v>
          </cell>
          <cell r="L69">
            <v>21</v>
          </cell>
          <cell r="M69">
            <v>2</v>
          </cell>
        </row>
        <row r="70">
          <cell r="B70">
            <v>7624</v>
          </cell>
          <cell r="C70" t="str">
            <v>Laurea DM270</v>
          </cell>
          <cell r="D70" t="str">
            <v>SI</v>
          </cell>
          <cell r="E70" t="str">
            <v>SCIENZE DELLA COMUNICAZIONE (D.M.270/04)</v>
          </cell>
          <cell r="F70" t="str">
            <v>2011-12</v>
          </cell>
          <cell r="G70">
            <v>202</v>
          </cell>
          <cell r="H70">
            <v>53</v>
          </cell>
          <cell r="I70">
            <v>0</v>
          </cell>
          <cell r="J70">
            <v>1</v>
          </cell>
          <cell r="K70">
            <v>38</v>
          </cell>
          <cell r="L70">
            <v>48</v>
          </cell>
          <cell r="M70">
            <v>62</v>
          </cell>
        </row>
        <row r="71">
          <cell r="B71">
            <v>7626</v>
          </cell>
          <cell r="C71" t="str">
            <v>Laurea DM270</v>
          </cell>
          <cell r="D71" t="str">
            <v>NO</v>
          </cell>
          <cell r="E71" t="str">
            <v>SCIENZE DELLA COMUNICAZIONE E DELL'ANIMAZIONE SOCIO-CULTURALE (D.M. 270/04)</v>
          </cell>
          <cell r="F71" t="str">
            <v>2011-12</v>
          </cell>
          <cell r="G71">
            <v>211</v>
          </cell>
          <cell r="H71">
            <v>48</v>
          </cell>
          <cell r="I71">
            <v>0</v>
          </cell>
          <cell r="J71">
            <v>0</v>
          </cell>
          <cell r="K71">
            <v>51</v>
          </cell>
          <cell r="L71">
            <v>41</v>
          </cell>
          <cell r="M71">
            <v>71</v>
          </cell>
        </row>
        <row r="72">
          <cell r="B72">
            <v>7623</v>
          </cell>
          <cell r="C72" t="str">
            <v>Laurea DM270</v>
          </cell>
          <cell r="D72" t="str">
            <v>NO</v>
          </cell>
          <cell r="E72" t="str">
            <v>SCIENZE DELLA FORMAZIONE (D.M.270/04)</v>
          </cell>
          <cell r="F72" t="str">
            <v>2011-12</v>
          </cell>
          <cell r="G72">
            <v>157</v>
          </cell>
          <cell r="H72">
            <v>33</v>
          </cell>
          <cell r="I72">
            <v>0</v>
          </cell>
          <cell r="J72">
            <v>2</v>
          </cell>
          <cell r="K72">
            <v>28</v>
          </cell>
          <cell r="L72">
            <v>50</v>
          </cell>
          <cell r="M72">
            <v>44</v>
          </cell>
        </row>
        <row r="73">
          <cell r="B73">
            <v>7622</v>
          </cell>
          <cell r="C73" t="str">
            <v>Laurea DM270</v>
          </cell>
          <cell r="D73" t="str">
            <v>NO</v>
          </cell>
          <cell r="E73" t="str">
            <v>SCIENZE DELL'EDUCAZIONE (D.M.270/04)</v>
          </cell>
          <cell r="F73" t="str">
            <v>2011-12</v>
          </cell>
          <cell r="G73">
            <v>161</v>
          </cell>
          <cell r="H73">
            <v>47</v>
          </cell>
          <cell r="I73">
            <v>0</v>
          </cell>
          <cell r="J73">
            <v>2</v>
          </cell>
          <cell r="K73">
            <v>26</v>
          </cell>
          <cell r="L73">
            <v>54</v>
          </cell>
          <cell r="M73">
            <v>32</v>
          </cell>
        </row>
        <row r="74">
          <cell r="B74">
            <v>7625</v>
          </cell>
          <cell r="C74" t="str">
            <v>Laurea DM270</v>
          </cell>
          <cell r="D74" t="str">
            <v>SI</v>
          </cell>
          <cell r="E74" t="str">
            <v>SCIENZE E TECNICHE PSICOLOGICHE (D.M.270/04)</v>
          </cell>
          <cell r="F74" t="str">
            <v>2011-12</v>
          </cell>
          <cell r="G74">
            <v>215</v>
          </cell>
          <cell r="H74">
            <v>100</v>
          </cell>
          <cell r="I74">
            <v>0</v>
          </cell>
          <cell r="J74">
            <v>0</v>
          </cell>
          <cell r="K74">
            <v>27</v>
          </cell>
          <cell r="L74">
            <v>64</v>
          </cell>
          <cell r="M74">
            <v>24</v>
          </cell>
        </row>
        <row r="75">
          <cell r="B75">
            <v>8605</v>
          </cell>
          <cell r="C75" t="str">
            <v>Laurea magistrale DM270</v>
          </cell>
          <cell r="D75" t="str">
            <v>NO</v>
          </cell>
          <cell r="E75" t="str">
            <v>CONSULENTE PER I SERVIZI ALLA PERSONA E ALLE IMPRESE (D.M.270/04)</v>
          </cell>
          <cell r="F75" t="str">
            <v>2012-13</v>
          </cell>
          <cell r="G75">
            <v>85</v>
          </cell>
          <cell r="H75">
            <v>48</v>
          </cell>
          <cell r="I75">
            <v>0</v>
          </cell>
          <cell r="J75">
            <v>0</v>
          </cell>
          <cell r="K75">
            <v>11</v>
          </cell>
          <cell r="L75">
            <v>16</v>
          </cell>
          <cell r="M75">
            <v>10</v>
          </cell>
        </row>
        <row r="76">
          <cell r="B76">
            <v>8603</v>
          </cell>
          <cell r="C76" t="str">
            <v>Laurea magistrale DM270</v>
          </cell>
          <cell r="D76" t="str">
            <v>SI</v>
          </cell>
          <cell r="E76" t="str">
            <v>PSICOLOGIA CLINICA (D.M.270/04)</v>
          </cell>
          <cell r="F76" t="str">
            <v>2012-13</v>
          </cell>
          <cell r="G76">
            <v>118</v>
          </cell>
          <cell r="H76">
            <v>59</v>
          </cell>
          <cell r="I76">
            <v>0</v>
          </cell>
          <cell r="J76">
            <v>0</v>
          </cell>
          <cell r="K76">
            <v>4</v>
          </cell>
          <cell r="L76">
            <v>48</v>
          </cell>
          <cell r="M76">
            <v>7</v>
          </cell>
        </row>
        <row r="77">
          <cell r="B77">
            <v>8601</v>
          </cell>
          <cell r="C77" t="str">
            <v>Laurea magistrale DM270</v>
          </cell>
          <cell r="D77" t="str">
            <v>NO</v>
          </cell>
          <cell r="E77" t="str">
            <v>SCIENZE DELL'EDUCAZIONE DEGLI ADULTI E DELLA FORMAZIONE CONTINUA (D.M.270/04)</v>
          </cell>
          <cell r="F77" t="str">
            <v>2012-13</v>
          </cell>
          <cell r="G77">
            <v>56</v>
          </cell>
          <cell r="H77">
            <v>22</v>
          </cell>
          <cell r="I77">
            <v>0</v>
          </cell>
          <cell r="J77">
            <v>0</v>
          </cell>
          <cell r="K77">
            <v>9</v>
          </cell>
          <cell r="L77">
            <v>17</v>
          </cell>
          <cell r="M77">
            <v>8</v>
          </cell>
        </row>
        <row r="78">
          <cell r="B78">
            <v>8607</v>
          </cell>
          <cell r="C78" t="str">
            <v>Laurea magistrale DM270</v>
          </cell>
          <cell r="D78" t="str">
            <v>SI</v>
          </cell>
          <cell r="E78" t="str">
            <v>SCIENZE DELL'INFORMAZIONE EDITORIALE, PUBBLICA E SOCIALE (D.M.270/04)</v>
          </cell>
          <cell r="F78" t="str">
            <v>2012-13</v>
          </cell>
          <cell r="G78">
            <v>86</v>
          </cell>
          <cell r="H78">
            <v>28</v>
          </cell>
          <cell r="I78">
            <v>0</v>
          </cell>
          <cell r="J78">
            <v>1</v>
          </cell>
          <cell r="K78">
            <v>7</v>
          </cell>
          <cell r="L78">
            <v>35</v>
          </cell>
          <cell r="M78">
            <v>15</v>
          </cell>
        </row>
        <row r="79">
          <cell r="B79">
            <v>8604</v>
          </cell>
          <cell r="C79" t="str">
            <v>Laurea magistrale DM270</v>
          </cell>
          <cell r="D79" t="str">
            <v>SI</v>
          </cell>
          <cell r="E79" t="str">
            <v>SCIENZE PEDAGOGICHE (D.M.270/04)</v>
          </cell>
          <cell r="F79" t="str">
            <v>2012-13</v>
          </cell>
          <cell r="G79">
            <v>98</v>
          </cell>
          <cell r="H79">
            <v>46</v>
          </cell>
          <cell r="I79">
            <v>0</v>
          </cell>
          <cell r="J79">
            <v>1</v>
          </cell>
          <cell r="K79">
            <v>9</v>
          </cell>
          <cell r="L79">
            <v>28</v>
          </cell>
          <cell r="M79">
            <v>14</v>
          </cell>
        </row>
        <row r="80">
          <cell r="B80">
            <v>7753</v>
          </cell>
          <cell r="C80" t="str">
            <v>Laurea DM270</v>
          </cell>
          <cell r="D80" t="str">
            <v>NO</v>
          </cell>
          <cell r="E80" t="str">
            <v>SCIENZE E TECNOLOGIE PER I BENI CULTURALI (D.M.270/04)</v>
          </cell>
          <cell r="F80" t="str">
            <v>2011-12</v>
          </cell>
          <cell r="G80">
            <v>20</v>
          </cell>
          <cell r="H80">
            <v>0</v>
          </cell>
          <cell r="I80">
            <v>0</v>
          </cell>
          <cell r="J80">
            <v>0</v>
          </cell>
          <cell r="K80">
            <v>11</v>
          </cell>
          <cell r="L80">
            <v>1</v>
          </cell>
          <cell r="M80">
            <v>8</v>
          </cell>
        </row>
        <row r="81">
          <cell r="B81">
            <v>7751</v>
          </cell>
          <cell r="C81" t="str">
            <v>Laurea DM270</v>
          </cell>
          <cell r="D81" t="str">
            <v>SI</v>
          </cell>
          <cell r="E81" t="str">
            <v>SCIENZE GEOLOGICHE (D.M.270/04)</v>
          </cell>
          <cell r="F81" t="str">
            <v>2011-12</v>
          </cell>
          <cell r="G81">
            <v>69</v>
          </cell>
          <cell r="H81">
            <v>1</v>
          </cell>
          <cell r="I81">
            <v>0</v>
          </cell>
          <cell r="J81">
            <v>0</v>
          </cell>
          <cell r="K81">
            <v>26</v>
          </cell>
          <cell r="L81">
            <v>29</v>
          </cell>
          <cell r="M81">
            <v>13</v>
          </cell>
        </row>
        <row r="82">
          <cell r="B82">
            <v>8742</v>
          </cell>
          <cell r="C82" t="str">
            <v>Laurea magistrale DM270</v>
          </cell>
          <cell r="D82" t="str">
            <v>NO</v>
          </cell>
          <cell r="E82" t="str">
            <v>SCIENZA PER LA DIAGNOSTICA E CONSERVAZIONE DEI BENI CULTURALI (D.M.270/04)</v>
          </cell>
          <cell r="F82" t="str">
            <v>2012-13</v>
          </cell>
          <cell r="G82">
            <v>3</v>
          </cell>
          <cell r="H82">
            <v>2</v>
          </cell>
          <cell r="I82">
            <v>0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</row>
        <row r="83">
          <cell r="B83">
            <v>8751</v>
          </cell>
          <cell r="C83" t="str">
            <v>Laurea magistrale DM270</v>
          </cell>
          <cell r="D83" t="str">
            <v>SI</v>
          </cell>
          <cell r="E83" t="str">
            <v>SCIENZE GEOLOGICHE E GEOFISICHE (D.M.270/04)</v>
          </cell>
          <cell r="F83" t="str">
            <v>2012-13</v>
          </cell>
          <cell r="G83">
            <v>16</v>
          </cell>
          <cell r="H83">
            <v>3</v>
          </cell>
          <cell r="I83">
            <v>0</v>
          </cell>
          <cell r="J83">
            <v>0</v>
          </cell>
          <cell r="K83">
            <v>0</v>
          </cell>
          <cell r="L83">
            <v>11</v>
          </cell>
          <cell r="M83">
            <v>2</v>
          </cell>
        </row>
        <row r="84">
          <cell r="B84">
            <v>7054</v>
          </cell>
          <cell r="C84" t="str">
            <v>Laurea DM270</v>
          </cell>
          <cell r="D84" t="str">
            <v>SI</v>
          </cell>
          <cell r="E84" t="str">
            <v>ECONOMIA E COMMERCIO (D.M.270/04)</v>
          </cell>
          <cell r="F84" t="str">
            <v>2011-12</v>
          </cell>
          <cell r="G84">
            <v>673</v>
          </cell>
          <cell r="H84">
            <v>80</v>
          </cell>
          <cell r="I84">
            <v>0</v>
          </cell>
          <cell r="J84">
            <v>3</v>
          </cell>
          <cell r="K84">
            <v>195</v>
          </cell>
          <cell r="L84">
            <v>277</v>
          </cell>
          <cell r="M84">
            <v>118</v>
          </cell>
        </row>
        <row r="85">
          <cell r="B85">
            <v>7055</v>
          </cell>
          <cell r="C85" t="str">
            <v>Laurea DM270</v>
          </cell>
          <cell r="D85" t="str">
            <v>SI</v>
          </cell>
          <cell r="E85" t="str">
            <v>SCIENZE STATISTICHE (D.M.270/04)</v>
          </cell>
          <cell r="F85" t="str">
            <v>2011-12</v>
          </cell>
          <cell r="G85">
            <v>31</v>
          </cell>
          <cell r="H85">
            <v>13</v>
          </cell>
          <cell r="I85">
            <v>0</v>
          </cell>
          <cell r="J85">
            <v>0</v>
          </cell>
          <cell r="K85">
            <v>4</v>
          </cell>
          <cell r="L85">
            <v>3</v>
          </cell>
          <cell r="M85">
            <v>11</v>
          </cell>
        </row>
        <row r="86">
          <cell r="B86">
            <v>8054</v>
          </cell>
          <cell r="C86" t="str">
            <v>Laurea magistrale DM270</v>
          </cell>
          <cell r="D86" t="str">
            <v>NO</v>
          </cell>
          <cell r="E86" t="str">
            <v>ECONOMIA E GESTIONE DELLE AZIENDE E DEI SISTEMI TURISTICI</v>
          </cell>
          <cell r="F86" t="str">
            <v>2012-13</v>
          </cell>
          <cell r="G86">
            <v>41</v>
          </cell>
          <cell r="H86">
            <v>23</v>
          </cell>
          <cell r="I86">
            <v>0</v>
          </cell>
          <cell r="J86">
            <v>0</v>
          </cell>
          <cell r="K86">
            <v>4</v>
          </cell>
          <cell r="L86">
            <v>10</v>
          </cell>
          <cell r="M86">
            <v>4</v>
          </cell>
        </row>
        <row r="87">
          <cell r="B87">
            <v>8057</v>
          </cell>
          <cell r="C87" t="str">
            <v>Laurea magistrale DM270</v>
          </cell>
          <cell r="D87" t="str">
            <v>NO</v>
          </cell>
          <cell r="E87" t="str">
            <v>STATISTICA PER LE DECISIONI FINANZIARIE E ATTUARIALI (D.M.270/04)</v>
          </cell>
          <cell r="F87" t="str">
            <v>2012-13</v>
          </cell>
          <cell r="G87">
            <v>5</v>
          </cell>
          <cell r="H87">
            <v>2</v>
          </cell>
          <cell r="I87">
            <v>0</v>
          </cell>
          <cell r="J87">
            <v>0</v>
          </cell>
          <cell r="K87">
            <v>1</v>
          </cell>
          <cell r="L87">
            <v>1</v>
          </cell>
          <cell r="M87">
            <v>1</v>
          </cell>
        </row>
        <row r="88">
          <cell r="B88">
            <v>7924</v>
          </cell>
          <cell r="C88" t="str">
            <v>Laurea DM270</v>
          </cell>
          <cell r="D88" t="str">
            <v>SI</v>
          </cell>
          <cell r="E88" t="str">
            <v>SCIENZE DEL SERVIZIO SOCIALE (D.M.270/04)</v>
          </cell>
          <cell r="F88" t="str">
            <v>2011-12</v>
          </cell>
          <cell r="G88">
            <v>564</v>
          </cell>
          <cell r="H88">
            <v>62</v>
          </cell>
          <cell r="I88">
            <v>0</v>
          </cell>
          <cell r="J88">
            <v>2</v>
          </cell>
          <cell r="K88">
            <v>142</v>
          </cell>
          <cell r="L88">
            <v>222</v>
          </cell>
          <cell r="M88">
            <v>136</v>
          </cell>
        </row>
        <row r="89">
          <cell r="B89">
            <v>7922</v>
          </cell>
          <cell r="C89" t="str">
            <v>Laurea DM270</v>
          </cell>
          <cell r="D89" t="str">
            <v>SI</v>
          </cell>
          <cell r="E89" t="str">
            <v>SCIENZE DELLA AMMINISTRAZIONE PUBBLICA E PRIVATA (D.M.270/04)</v>
          </cell>
          <cell r="F89" t="str">
            <v>2011-12</v>
          </cell>
          <cell r="G89">
            <v>193</v>
          </cell>
          <cell r="H89">
            <v>15</v>
          </cell>
          <cell r="I89">
            <v>0</v>
          </cell>
          <cell r="J89">
            <v>2</v>
          </cell>
          <cell r="K89">
            <v>61</v>
          </cell>
          <cell r="L89">
            <v>52</v>
          </cell>
          <cell r="M89">
            <v>63</v>
          </cell>
        </row>
        <row r="90">
          <cell r="B90">
            <v>7923</v>
          </cell>
          <cell r="C90" t="str">
            <v>Laurea DM270</v>
          </cell>
          <cell r="D90" t="str">
            <v>SI</v>
          </cell>
          <cell r="E90" t="str">
            <v>SCIENZE POLITICHE RELAZIONI INTERNAZIONALI E STUDI EUROPEI (D.M.270/04)</v>
          </cell>
          <cell r="F90" t="str">
            <v>2011-12</v>
          </cell>
          <cell r="G90">
            <v>178</v>
          </cell>
          <cell r="H90">
            <v>29</v>
          </cell>
          <cell r="I90">
            <v>0</v>
          </cell>
          <cell r="J90">
            <v>1</v>
          </cell>
          <cell r="K90">
            <v>56</v>
          </cell>
          <cell r="L90">
            <v>41</v>
          </cell>
          <cell r="M90">
            <v>51</v>
          </cell>
        </row>
        <row r="91">
          <cell r="B91">
            <v>8914</v>
          </cell>
          <cell r="C91" t="str">
            <v>Laurea magistrale DM270</v>
          </cell>
          <cell r="D91" t="str">
            <v>SI</v>
          </cell>
          <cell r="E91" t="str">
            <v>PROGETTAZIONE DELLE POLITICHE DI INCLUSIONE SOCIALE (D.M.270/04)</v>
          </cell>
          <cell r="F91" t="str">
            <v>2012-13</v>
          </cell>
          <cell r="G91">
            <v>56</v>
          </cell>
          <cell r="H91">
            <v>17</v>
          </cell>
          <cell r="I91">
            <v>0</v>
          </cell>
          <cell r="J91">
            <v>0</v>
          </cell>
          <cell r="K91">
            <v>9</v>
          </cell>
          <cell r="L91">
            <v>21</v>
          </cell>
          <cell r="M91">
            <v>9</v>
          </cell>
        </row>
        <row r="92">
          <cell r="B92">
            <v>8912</v>
          </cell>
          <cell r="C92" t="str">
            <v>Laurea magistrale DM270</v>
          </cell>
          <cell r="D92" t="str">
            <v>SI</v>
          </cell>
          <cell r="E92" t="str">
            <v>RELAZIONI INTERNAZIONALI (D.M.270/04)</v>
          </cell>
          <cell r="F92" t="str">
            <v>2012-13</v>
          </cell>
          <cell r="G92">
            <v>43</v>
          </cell>
          <cell r="H92">
            <v>22</v>
          </cell>
          <cell r="I92">
            <v>0</v>
          </cell>
          <cell r="J92">
            <v>0</v>
          </cell>
          <cell r="K92">
            <v>3</v>
          </cell>
          <cell r="L92">
            <v>13</v>
          </cell>
          <cell r="M92">
            <v>5</v>
          </cell>
        </row>
        <row r="93">
          <cell r="B93">
            <v>8913</v>
          </cell>
          <cell r="C93" t="str">
            <v>Laurea magistrale DM270</v>
          </cell>
          <cell r="D93" t="str">
            <v>SI</v>
          </cell>
          <cell r="E93" t="str">
            <v>SCIENZE DELLE AMMINISTRAZIONI (D.M.270/04)</v>
          </cell>
          <cell r="F93" t="str">
            <v>2012-13</v>
          </cell>
          <cell r="G93">
            <v>52</v>
          </cell>
          <cell r="H93">
            <v>31</v>
          </cell>
          <cell r="I93">
            <v>0</v>
          </cell>
          <cell r="J93">
            <v>0</v>
          </cell>
          <cell r="K93">
            <v>3</v>
          </cell>
          <cell r="L93">
            <v>8</v>
          </cell>
          <cell r="M93">
            <v>10</v>
          </cell>
        </row>
        <row r="94">
          <cell r="B94">
            <v>1037</v>
          </cell>
          <cell r="C94" t="str">
            <v>Laurea ciclo unico 5 anni DM509</v>
          </cell>
          <cell r="D94" t="str">
            <v>NO</v>
          </cell>
          <cell r="E94" t="str">
            <v>ODONTOIATRIA E PROTESI DENTARIA</v>
          </cell>
          <cell r="F94" t="str">
            <v>2008-09</v>
          </cell>
          <cell r="G94">
            <v>14</v>
          </cell>
          <cell r="H94">
            <v>8</v>
          </cell>
          <cell r="I94">
            <v>0</v>
          </cell>
          <cell r="J94">
            <v>1</v>
          </cell>
          <cell r="K94">
            <v>2</v>
          </cell>
          <cell r="L94">
            <v>3</v>
          </cell>
          <cell r="M94">
            <v>0</v>
          </cell>
        </row>
        <row r="95">
          <cell r="B95">
            <v>1036</v>
          </cell>
          <cell r="C95" t="str">
            <v>Laurea ciclo unico 6 anni DM509</v>
          </cell>
          <cell r="D95" t="str">
            <v>NO</v>
          </cell>
          <cell r="E95" t="str">
            <v>MEDICINA E CHIRURGIA</v>
          </cell>
          <cell r="F95" t="str">
            <v>2008-09</v>
          </cell>
          <cell r="G95">
            <v>247</v>
          </cell>
          <cell r="H95">
            <v>76</v>
          </cell>
          <cell r="I95">
            <v>0</v>
          </cell>
          <cell r="J95">
            <v>7</v>
          </cell>
          <cell r="K95">
            <v>4</v>
          </cell>
          <cell r="L95">
            <v>141</v>
          </cell>
          <cell r="M95">
            <v>19</v>
          </cell>
        </row>
        <row r="96">
          <cell r="B96">
            <v>7462</v>
          </cell>
          <cell r="C96" t="str">
            <v>Laurea DM270</v>
          </cell>
          <cell r="D96" t="str">
            <v>SI</v>
          </cell>
          <cell r="E96" t="str">
            <v>ASSISTENZA SANITARIA (D.M. 270/04)</v>
          </cell>
          <cell r="F96" t="str">
            <v>2011-12</v>
          </cell>
          <cell r="G96">
            <v>16</v>
          </cell>
          <cell r="H96">
            <v>2</v>
          </cell>
          <cell r="I96">
            <v>0</v>
          </cell>
          <cell r="J96">
            <v>0</v>
          </cell>
          <cell r="K96">
            <v>2</v>
          </cell>
          <cell r="L96">
            <v>1</v>
          </cell>
          <cell r="M96">
            <v>11</v>
          </cell>
        </row>
        <row r="97">
          <cell r="B97">
            <v>7463</v>
          </cell>
          <cell r="C97" t="str">
            <v>Laurea DM270</v>
          </cell>
          <cell r="D97" t="str">
            <v>SI</v>
          </cell>
          <cell r="E97" t="str">
            <v>DIETISTICA (D.M. 270/04)</v>
          </cell>
          <cell r="F97" t="str">
            <v>2011-12</v>
          </cell>
          <cell r="G97">
            <v>9</v>
          </cell>
          <cell r="H97">
            <v>3</v>
          </cell>
          <cell r="I97">
            <v>0</v>
          </cell>
          <cell r="J97">
            <v>0</v>
          </cell>
          <cell r="K97">
            <v>1</v>
          </cell>
          <cell r="L97">
            <v>2</v>
          </cell>
          <cell r="M97">
            <v>3</v>
          </cell>
        </row>
        <row r="98">
          <cell r="B98">
            <v>7464</v>
          </cell>
          <cell r="C98" t="str">
            <v>Laurea DM270</v>
          </cell>
          <cell r="D98" t="str">
            <v>SI</v>
          </cell>
          <cell r="E98" t="str">
            <v>EDUCAZIONE PROFESSIONALE (D.M. 270/04)</v>
          </cell>
          <cell r="F98" t="str">
            <v>2011-12</v>
          </cell>
          <cell r="G98">
            <v>26</v>
          </cell>
          <cell r="H98">
            <v>7</v>
          </cell>
          <cell r="I98">
            <v>0</v>
          </cell>
          <cell r="J98">
            <v>0</v>
          </cell>
          <cell r="K98">
            <v>7</v>
          </cell>
          <cell r="L98">
            <v>6</v>
          </cell>
          <cell r="M98">
            <v>6</v>
          </cell>
        </row>
        <row r="99">
          <cell r="B99">
            <v>7465</v>
          </cell>
          <cell r="C99" t="str">
            <v>Laurea DM270</v>
          </cell>
          <cell r="D99" t="str">
            <v>SI</v>
          </cell>
          <cell r="E99" t="str">
            <v>FISIOTERAPIA (D.M. 270/04)</v>
          </cell>
          <cell r="F99" t="str">
            <v>2011-12</v>
          </cell>
          <cell r="G99">
            <v>61</v>
          </cell>
          <cell r="H99">
            <v>38</v>
          </cell>
          <cell r="I99">
            <v>0</v>
          </cell>
          <cell r="J99">
            <v>3</v>
          </cell>
          <cell r="K99">
            <v>9</v>
          </cell>
          <cell r="L99">
            <v>5</v>
          </cell>
          <cell r="M99">
            <v>6</v>
          </cell>
        </row>
        <row r="100">
          <cell r="B100">
            <v>7467</v>
          </cell>
          <cell r="C100" t="str">
            <v>Laurea DM270</v>
          </cell>
          <cell r="D100" t="str">
            <v>SI</v>
          </cell>
          <cell r="E100" t="str">
            <v>INFERMIERISTICA (D.M. 270/04)</v>
          </cell>
          <cell r="F100" t="str">
            <v>2011-12</v>
          </cell>
          <cell r="G100">
            <v>341</v>
          </cell>
          <cell r="H100">
            <v>221</v>
          </cell>
          <cell r="I100">
            <v>0</v>
          </cell>
          <cell r="J100">
            <v>3</v>
          </cell>
          <cell r="K100">
            <v>22</v>
          </cell>
          <cell r="L100">
            <v>50</v>
          </cell>
          <cell r="M100">
            <v>45</v>
          </cell>
        </row>
        <row r="101">
          <cell r="B101">
            <v>7468</v>
          </cell>
          <cell r="C101" t="str">
            <v>Laurea DM270</v>
          </cell>
          <cell r="D101" t="str">
            <v>SI</v>
          </cell>
          <cell r="E101" t="str">
            <v>LOGOPEDIA (D.M.270/04)</v>
          </cell>
          <cell r="F101" t="str">
            <v>2011-12</v>
          </cell>
          <cell r="G101">
            <v>9</v>
          </cell>
          <cell r="H101">
            <v>9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7469</v>
          </cell>
          <cell r="C102" t="str">
            <v>Laurea DM270</v>
          </cell>
          <cell r="D102" t="str">
            <v>SI</v>
          </cell>
          <cell r="E102" t="str">
            <v>ORTOTTICA ED ASSISTENZA OFTALMOLOGICA (D.M.270/04)</v>
          </cell>
          <cell r="F102" t="str">
            <v>2011-12</v>
          </cell>
          <cell r="G102">
            <v>8</v>
          </cell>
          <cell r="H102">
            <v>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5</v>
          </cell>
        </row>
        <row r="103">
          <cell r="B103">
            <v>7470</v>
          </cell>
          <cell r="C103" t="str">
            <v>Laurea DM270</v>
          </cell>
          <cell r="D103" t="str">
            <v>SI</v>
          </cell>
          <cell r="E103" t="str">
            <v>OSTETRICIA (D.M.270/04)</v>
          </cell>
          <cell r="F103" t="str">
            <v>2011-12</v>
          </cell>
          <cell r="G103">
            <v>14</v>
          </cell>
          <cell r="H103">
            <v>6</v>
          </cell>
          <cell r="I103">
            <v>0</v>
          </cell>
          <cell r="J103">
            <v>0</v>
          </cell>
          <cell r="K103">
            <v>1</v>
          </cell>
          <cell r="L103">
            <v>4</v>
          </cell>
          <cell r="M103">
            <v>3</v>
          </cell>
        </row>
        <row r="104">
          <cell r="B104">
            <v>7597</v>
          </cell>
          <cell r="C104" t="str">
            <v>Laurea DM270</v>
          </cell>
          <cell r="D104" t="str">
            <v>SI</v>
          </cell>
          <cell r="E104" t="str">
            <v>SCIENZE DELLE ATTIVITA' MOTORIE E SPORTIVE (D.M.270/04)</v>
          </cell>
          <cell r="F104" t="str">
            <v>2011-12</v>
          </cell>
          <cell r="G104">
            <v>43</v>
          </cell>
          <cell r="H104">
            <v>19</v>
          </cell>
          <cell r="I104">
            <v>0</v>
          </cell>
          <cell r="J104">
            <v>0</v>
          </cell>
          <cell r="K104">
            <v>2</v>
          </cell>
          <cell r="L104">
            <v>14</v>
          </cell>
          <cell r="M104">
            <v>8</v>
          </cell>
        </row>
        <row r="105">
          <cell r="B105">
            <v>7471</v>
          </cell>
          <cell r="C105" t="str">
            <v>Laurea DM270</v>
          </cell>
          <cell r="D105" t="str">
            <v>SI</v>
          </cell>
          <cell r="E105" t="str">
            <v>TECNICHE AUDIOMETRICHE (D.M.270/04)</v>
          </cell>
          <cell r="F105" t="str">
            <v>2011-12</v>
          </cell>
          <cell r="G105">
            <v>6</v>
          </cell>
          <cell r="H105">
            <v>2</v>
          </cell>
          <cell r="I105">
            <v>0</v>
          </cell>
          <cell r="J105">
            <v>0</v>
          </cell>
          <cell r="K105">
            <v>2</v>
          </cell>
          <cell r="L105">
            <v>0</v>
          </cell>
          <cell r="M105">
            <v>2</v>
          </cell>
        </row>
        <row r="106">
          <cell r="B106">
            <v>7472</v>
          </cell>
          <cell r="C106" t="str">
            <v>Laurea DM270</v>
          </cell>
          <cell r="D106" t="str">
            <v>SI</v>
          </cell>
          <cell r="E106" t="str">
            <v>TECNICHE AUDIOPROTESICHE  (D.M.270/04)</v>
          </cell>
          <cell r="F106" t="str">
            <v>2011-12</v>
          </cell>
          <cell r="G106">
            <v>16</v>
          </cell>
          <cell r="H106">
            <v>8</v>
          </cell>
          <cell r="I106">
            <v>0</v>
          </cell>
          <cell r="J106">
            <v>0</v>
          </cell>
          <cell r="K106">
            <v>1</v>
          </cell>
          <cell r="L106">
            <v>0</v>
          </cell>
          <cell r="M106">
            <v>7</v>
          </cell>
        </row>
        <row r="107">
          <cell r="B107">
            <v>7473</v>
          </cell>
          <cell r="C107" t="str">
            <v>Laurea DM270</v>
          </cell>
          <cell r="D107" t="str">
            <v>SI</v>
          </cell>
          <cell r="E107" t="str">
            <v>TECNICHE DELLA PREV.NELL'AMBIENTE E NEI LUOGHI DI LAVORO (D.M.270/04)</v>
          </cell>
          <cell r="F107" t="str">
            <v>2011-12</v>
          </cell>
          <cell r="G107">
            <v>27</v>
          </cell>
          <cell r="H107">
            <v>15</v>
          </cell>
          <cell r="I107">
            <v>0</v>
          </cell>
          <cell r="J107">
            <v>0</v>
          </cell>
          <cell r="K107">
            <v>3</v>
          </cell>
          <cell r="L107">
            <v>1</v>
          </cell>
          <cell r="M107">
            <v>8</v>
          </cell>
        </row>
        <row r="108">
          <cell r="B108">
            <v>7474</v>
          </cell>
          <cell r="C108" t="str">
            <v>Laurea DM270</v>
          </cell>
          <cell r="D108" t="str">
            <v>SI</v>
          </cell>
          <cell r="E108" t="str">
            <v>TECNICHE DELLA RIABILITAZIONE PSICHIATRICA (D.M.270/04)</v>
          </cell>
          <cell r="F108" t="str">
            <v>2011-12</v>
          </cell>
          <cell r="G108">
            <v>8</v>
          </cell>
          <cell r="H108">
            <v>3</v>
          </cell>
          <cell r="I108">
            <v>0</v>
          </cell>
          <cell r="J108">
            <v>0</v>
          </cell>
          <cell r="K108">
            <v>2</v>
          </cell>
          <cell r="L108">
            <v>0</v>
          </cell>
          <cell r="M108">
            <v>3</v>
          </cell>
        </row>
        <row r="109">
          <cell r="B109">
            <v>7476</v>
          </cell>
          <cell r="C109" t="str">
            <v>Laurea DM270</v>
          </cell>
          <cell r="D109" t="str">
            <v>SI</v>
          </cell>
          <cell r="E109" t="str">
            <v>TECNICHE DI LABORATORIO BIOMEDICO (D.M.270/04)</v>
          </cell>
          <cell r="F109" t="str">
            <v>2011-12</v>
          </cell>
          <cell r="G109">
            <v>10</v>
          </cell>
          <cell r="H109">
            <v>5</v>
          </cell>
          <cell r="I109">
            <v>0</v>
          </cell>
          <cell r="J109">
            <v>0</v>
          </cell>
          <cell r="K109">
            <v>2</v>
          </cell>
          <cell r="L109">
            <v>3</v>
          </cell>
          <cell r="M109">
            <v>0</v>
          </cell>
        </row>
        <row r="110">
          <cell r="B110">
            <v>7477</v>
          </cell>
          <cell r="C110" t="str">
            <v>Laurea DM270</v>
          </cell>
          <cell r="D110" t="str">
            <v>SI</v>
          </cell>
          <cell r="E110" t="str">
            <v>TECNICHE DI NEUROFISIOPATOLOGIA (D.M.270/04)</v>
          </cell>
          <cell r="F110" t="str">
            <v>2011-12</v>
          </cell>
          <cell r="G110">
            <v>6</v>
          </cell>
          <cell r="H110">
            <v>2</v>
          </cell>
          <cell r="I110">
            <v>0</v>
          </cell>
          <cell r="J110">
            <v>0</v>
          </cell>
          <cell r="K110">
            <v>1</v>
          </cell>
          <cell r="L110">
            <v>0</v>
          </cell>
          <cell r="M110">
            <v>3</v>
          </cell>
        </row>
        <row r="111">
          <cell r="B111">
            <v>8465</v>
          </cell>
          <cell r="C111" t="str">
            <v>Laurea magistrale DM270</v>
          </cell>
          <cell r="D111" t="str">
            <v>SI</v>
          </cell>
          <cell r="E111" t="str">
            <v>SCIENZE DELLE PROFESSIONI SANITARIE DELLA PREVENZIONE (D.M. 270/04)</v>
          </cell>
          <cell r="F111" t="str">
            <v>2012-13</v>
          </cell>
          <cell r="G111">
            <v>21</v>
          </cell>
          <cell r="H111">
            <v>18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2</v>
          </cell>
        </row>
        <row r="112">
          <cell r="B112">
            <v>8464</v>
          </cell>
          <cell r="C112" t="str">
            <v>Laurea magistrale DM270</v>
          </cell>
          <cell r="D112" t="str">
            <v>SI</v>
          </cell>
          <cell r="E112" t="str">
            <v>SCIENZE INFERMIERISTICHE ED OSTETRICHE (D.M.270/04)</v>
          </cell>
          <cell r="F112" t="str">
            <v>2012-13</v>
          </cell>
          <cell r="G112">
            <v>20</v>
          </cell>
          <cell r="H112">
            <v>16</v>
          </cell>
          <cell r="I112">
            <v>0</v>
          </cell>
          <cell r="J112">
            <v>0</v>
          </cell>
          <cell r="K112">
            <v>0</v>
          </cell>
          <cell r="L112">
            <v>1</v>
          </cell>
          <cell r="M112">
            <v>3</v>
          </cell>
        </row>
        <row r="113">
          <cell r="B113">
            <v>7053</v>
          </cell>
          <cell r="C113" t="str">
            <v>Laurea DM270</v>
          </cell>
          <cell r="D113" t="str">
            <v>SI</v>
          </cell>
          <cell r="E113" t="str">
            <v>ECONOMIA AZIENDALE (D.M.270/04)</v>
          </cell>
          <cell r="F113" t="str">
            <v>2011-12</v>
          </cell>
          <cell r="G113">
            <v>373</v>
          </cell>
          <cell r="H113">
            <v>64</v>
          </cell>
          <cell r="I113">
            <v>0</v>
          </cell>
          <cell r="J113">
            <v>8</v>
          </cell>
          <cell r="K113">
            <v>98</v>
          </cell>
          <cell r="L113">
            <v>123</v>
          </cell>
          <cell r="M113">
            <v>80</v>
          </cell>
        </row>
        <row r="114">
          <cell r="B114">
            <v>7122</v>
          </cell>
          <cell r="C114" t="str">
            <v>Laurea DM270</v>
          </cell>
          <cell r="D114" t="str">
            <v>SI</v>
          </cell>
          <cell r="E114" t="str">
            <v>ECONOMIA AZIENDALE (D.M.270/04) (BRINDISI)</v>
          </cell>
          <cell r="F114" t="str">
            <v>2011-12</v>
          </cell>
          <cell r="G114">
            <v>131</v>
          </cell>
          <cell r="H114">
            <v>19</v>
          </cell>
          <cell r="I114">
            <v>0</v>
          </cell>
          <cell r="J114">
            <v>8</v>
          </cell>
          <cell r="K114">
            <v>32</v>
          </cell>
          <cell r="L114">
            <v>42</v>
          </cell>
          <cell r="M114">
            <v>30</v>
          </cell>
        </row>
        <row r="115">
          <cell r="B115">
            <v>7052</v>
          </cell>
          <cell r="C115" t="str">
            <v>Laurea DM270</v>
          </cell>
          <cell r="D115" t="str">
            <v>SI</v>
          </cell>
          <cell r="E115" t="str">
            <v>MARKETING E COMUNICAZIONE D'AZIENDA (D.M.270/04)</v>
          </cell>
          <cell r="F115" t="str">
            <v>2011-12</v>
          </cell>
          <cell r="G115">
            <v>425</v>
          </cell>
          <cell r="H115">
            <v>33</v>
          </cell>
          <cell r="I115">
            <v>0</v>
          </cell>
          <cell r="J115">
            <v>2</v>
          </cell>
          <cell r="K115">
            <v>119</v>
          </cell>
          <cell r="L115">
            <v>156</v>
          </cell>
          <cell r="M115">
            <v>115</v>
          </cell>
        </row>
        <row r="116">
          <cell r="B116">
            <v>8053</v>
          </cell>
          <cell r="C116" t="str">
            <v>Laurea magistrale DM270</v>
          </cell>
          <cell r="D116" t="str">
            <v>SI</v>
          </cell>
          <cell r="E116" t="str">
            <v>CONSULENZA PROFESSIONALE PER LE AZIENDE (D.M.270/04)</v>
          </cell>
          <cell r="F116" t="str">
            <v>2012-13</v>
          </cell>
          <cell r="G116">
            <v>108</v>
          </cell>
          <cell r="H116">
            <v>62</v>
          </cell>
          <cell r="I116">
            <v>0</v>
          </cell>
          <cell r="J116">
            <v>0</v>
          </cell>
          <cell r="K116">
            <v>9</v>
          </cell>
          <cell r="L116">
            <v>30</v>
          </cell>
          <cell r="M116">
            <v>7</v>
          </cell>
        </row>
        <row r="117">
          <cell r="B117">
            <v>8058</v>
          </cell>
          <cell r="C117" t="str">
            <v>Laurea magistrale DM270</v>
          </cell>
          <cell r="D117" t="str">
            <v>NO</v>
          </cell>
          <cell r="E117" t="str">
            <v>ECONOMIA DEGLI INTERMEDIARI E DEI MERCATI FINANZIARI (D.M.270/04)</v>
          </cell>
          <cell r="F117" t="str">
            <v>2012-13</v>
          </cell>
          <cell r="G117">
            <v>36</v>
          </cell>
          <cell r="H117">
            <v>24</v>
          </cell>
          <cell r="I117">
            <v>0</v>
          </cell>
          <cell r="J117">
            <v>1</v>
          </cell>
          <cell r="K117">
            <v>0</v>
          </cell>
          <cell r="L117">
            <v>7</v>
          </cell>
          <cell r="M117">
            <v>4</v>
          </cell>
        </row>
        <row r="118">
          <cell r="B118">
            <v>8055</v>
          </cell>
          <cell r="C118" t="str">
            <v>Laurea magistrale DM270</v>
          </cell>
          <cell r="D118" t="str">
            <v>SI</v>
          </cell>
          <cell r="E118" t="str">
            <v>ECONOMIA E MANAGEMENT (D.M.270/04)</v>
          </cell>
          <cell r="F118" t="str">
            <v>2012-13</v>
          </cell>
          <cell r="G118">
            <v>122</v>
          </cell>
          <cell r="H118">
            <v>48</v>
          </cell>
          <cell r="I118">
            <v>0</v>
          </cell>
          <cell r="J118">
            <v>0</v>
          </cell>
          <cell r="K118">
            <v>7</v>
          </cell>
          <cell r="L118">
            <v>53</v>
          </cell>
          <cell r="M118">
            <v>14</v>
          </cell>
        </row>
        <row r="119">
          <cell r="B119">
            <v>8056</v>
          </cell>
          <cell r="C119" t="str">
            <v>Laurea magistrale DM270</v>
          </cell>
          <cell r="D119" t="str">
            <v>SI</v>
          </cell>
          <cell r="E119" t="str">
            <v>MARKETING (D.M.270/04)</v>
          </cell>
          <cell r="F119" t="str">
            <v>2012-13</v>
          </cell>
          <cell r="G119">
            <v>71</v>
          </cell>
          <cell r="H119">
            <v>40</v>
          </cell>
          <cell r="I119">
            <v>0</v>
          </cell>
          <cell r="J119">
            <v>0</v>
          </cell>
          <cell r="K119">
            <v>8</v>
          </cell>
          <cell r="L119">
            <v>14</v>
          </cell>
          <cell r="M119">
            <v>9</v>
          </cell>
        </row>
      </sheetData>
      <sheetData sheetId="16">
        <row r="3">
          <cell r="B3">
            <v>7742</v>
          </cell>
          <cell r="C3" t="str">
            <v>Laurea DM270</v>
          </cell>
          <cell r="D3" t="str">
            <v>SI</v>
          </cell>
          <cell r="E3" t="str">
            <v>SCIENZE BIOLOGICHE (D.M.270/04)</v>
          </cell>
          <cell r="F3">
            <v>0</v>
          </cell>
          <cell r="G3">
            <v>1</v>
          </cell>
          <cell r="H3">
            <v>0</v>
          </cell>
          <cell r="I3">
            <v>1</v>
          </cell>
        </row>
        <row r="4">
          <cell r="B4">
            <v>7750</v>
          </cell>
          <cell r="C4" t="str">
            <v>Laurea DM270</v>
          </cell>
          <cell r="D4" t="str">
            <v>SI</v>
          </cell>
          <cell r="E4" t="str">
            <v>SCIENZE DELLA NATURA (D.M.270/04)</v>
          </cell>
          <cell r="F4">
            <v>0</v>
          </cell>
          <cell r="G4">
            <v>1</v>
          </cell>
          <cell r="H4">
            <v>0</v>
          </cell>
          <cell r="I4">
            <v>0</v>
          </cell>
        </row>
        <row r="5">
          <cell r="B5">
            <v>1103</v>
          </cell>
          <cell r="C5" t="str">
            <v>Laurea DM509</v>
          </cell>
          <cell r="D5" t="str">
            <v>NO</v>
          </cell>
          <cell r="E5" t="str">
            <v>BIOLOGIA AMBIENTALE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1048</v>
          </cell>
          <cell r="C6" t="str">
            <v>Laurea DM509</v>
          </cell>
          <cell r="D6" t="str">
            <v>NO</v>
          </cell>
          <cell r="E6" t="str">
            <v>BIOLOGIA CELLULARE E MOLECOLARE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1050</v>
          </cell>
          <cell r="C7" t="str">
            <v>Laurea DM509</v>
          </cell>
          <cell r="D7" t="str">
            <v>NO</v>
          </cell>
          <cell r="E7" t="str">
            <v>CONSERVAZIONE E RECUPERO DEI BENI NATURALI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1060</v>
          </cell>
          <cell r="C8" t="str">
            <v>Laurea DM509</v>
          </cell>
          <cell r="D8" t="str">
            <v>NO</v>
          </cell>
          <cell r="E8" t="str">
            <v>SCIENZE BIOSANITARIE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1062</v>
          </cell>
          <cell r="C9" t="str">
            <v>Laurea DM509</v>
          </cell>
          <cell r="D9" t="str">
            <v>NO</v>
          </cell>
          <cell r="E9" t="str">
            <v>SCIENZE NATURALI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8747</v>
          </cell>
          <cell r="C10" t="str">
            <v>Laurea magistrale DM270</v>
          </cell>
          <cell r="D10" t="str">
            <v>SI</v>
          </cell>
          <cell r="E10" t="str">
            <v>BIOLOGIA AMBIENTALE (D.M.270/04)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8746</v>
          </cell>
          <cell r="C11" t="str">
            <v>Laurea magistrale DM270</v>
          </cell>
          <cell r="D11" t="str">
            <v>SI</v>
          </cell>
          <cell r="E11" t="str">
            <v>SCIENZE DELLA NATURA (D.M. 270/04)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7598</v>
          </cell>
          <cell r="C12" t="str">
            <v>Laurea DM270</v>
          </cell>
          <cell r="D12" t="str">
            <v>SI</v>
          </cell>
          <cell r="E12" t="str">
            <v>BIOTECNOLOGIE MEDICHE E FARMACEUTICHE (D.M.270/04)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7599</v>
          </cell>
          <cell r="C13" t="str">
            <v>Laurea DM270</v>
          </cell>
          <cell r="D13" t="str">
            <v>NO</v>
          </cell>
          <cell r="E13" t="str">
            <v>BIOTECNOLOGIE PER L'INNOVAZIONE DI PROCESSI E DI PRODOTTI (D.M.270/04)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1041</v>
          </cell>
          <cell r="C14" t="str">
            <v>Laurea DM509</v>
          </cell>
          <cell r="D14" t="str">
            <v>NO</v>
          </cell>
          <cell r="E14" t="str">
            <v>BIOTECNOLOGIE PER LE PRODUZIONI AGRICOLE ED ALIMENTARI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1040</v>
          </cell>
          <cell r="C15" t="str">
            <v>Laurea DM509</v>
          </cell>
          <cell r="D15" t="str">
            <v>NO</v>
          </cell>
          <cell r="E15" t="str">
            <v>BIOTECNOLOGIE PER L'INNOVAZIONE DI PROCESSI E DI PRODOTTI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1042</v>
          </cell>
          <cell r="C16" t="str">
            <v>Laurea DM509</v>
          </cell>
          <cell r="D16" t="str">
            <v>NO</v>
          </cell>
          <cell r="E16" t="str">
            <v>BIOTECNOLOGIE SANITARIE E FARMACEUTICHE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8748</v>
          </cell>
          <cell r="C17" t="str">
            <v>Laurea magistrale DM270</v>
          </cell>
          <cell r="D17" t="str">
            <v>SI</v>
          </cell>
          <cell r="E17" t="str">
            <v>BIOLOGIA CELLULARE E MOLECOLARE (D.M.270/04)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8583</v>
          </cell>
          <cell r="C18" t="str">
            <v>Laurea magistrale DM270</v>
          </cell>
          <cell r="D18" t="str">
            <v>SI</v>
          </cell>
          <cell r="E18" t="str">
            <v>BIOTECNOLOGIE INDUSTRIALI ED AMBIENTALI (D.M.270/04)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8584</v>
          </cell>
          <cell r="C19" t="str">
            <v>Laurea magistrale DM270</v>
          </cell>
          <cell r="D19" t="str">
            <v>SI</v>
          </cell>
          <cell r="E19" t="str">
            <v>BIOTECNOLOGIE MEDICHE E MEDICINA MOLECOLARE (D.M.270/04)</v>
          </cell>
          <cell r="F19">
            <v>0</v>
          </cell>
          <cell r="G19">
            <v>0</v>
          </cell>
          <cell r="H19">
            <v>2</v>
          </cell>
          <cell r="I19">
            <v>1</v>
          </cell>
        </row>
        <row r="20">
          <cell r="B20">
            <v>8749</v>
          </cell>
          <cell r="C20" t="str">
            <v>Laurea magistrale DM270</v>
          </cell>
          <cell r="D20" t="str">
            <v>SI</v>
          </cell>
          <cell r="E20" t="str">
            <v>SCIENZE BIOSANITARIE (D.M.270/04)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</row>
        <row r="21">
          <cell r="B21">
            <v>5003</v>
          </cell>
          <cell r="C21" t="str">
            <v>Laurea specialistica DM509</v>
          </cell>
          <cell r="D21" t="str">
            <v>NO</v>
          </cell>
          <cell r="E21" t="str">
            <v>BIOLOGIA CELLULARE E MOLECOLARE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5036</v>
          </cell>
          <cell r="C22" t="str">
            <v>Laurea specialistica DM509</v>
          </cell>
          <cell r="D22" t="str">
            <v>NO</v>
          </cell>
          <cell r="E22" t="str">
            <v>BIOTECNOLOGIE MEDICHE E MEDICINA MOLECOLARE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5002</v>
          </cell>
          <cell r="C23" t="str">
            <v>Laurea specialistica DM509</v>
          </cell>
          <cell r="D23" t="str">
            <v>NO</v>
          </cell>
          <cell r="E23" t="str">
            <v>SCIENZE BIOSANITARIE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7743</v>
          </cell>
          <cell r="C24" t="str">
            <v>Laurea DM270</v>
          </cell>
          <cell r="D24" t="str">
            <v>SI</v>
          </cell>
          <cell r="E24" t="str">
            <v>CHIMICA (D.M.270/04)</v>
          </cell>
          <cell r="F24">
            <v>0</v>
          </cell>
          <cell r="G24">
            <v>0</v>
          </cell>
          <cell r="H24">
            <v>0</v>
          </cell>
          <cell r="I24">
            <v>2</v>
          </cell>
        </row>
        <row r="25">
          <cell r="B25">
            <v>7893</v>
          </cell>
          <cell r="C25" t="str">
            <v>Laurea DM270</v>
          </cell>
          <cell r="D25" t="str">
            <v>SI</v>
          </cell>
          <cell r="E25" t="str">
            <v>SCIENZE AMBIENTALI (D.M.270/04)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1049</v>
          </cell>
          <cell r="C26" t="str">
            <v>Laurea DM509</v>
          </cell>
          <cell r="D26" t="str">
            <v>NO</v>
          </cell>
          <cell r="E26" t="str">
            <v>CHIMICA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1053</v>
          </cell>
          <cell r="C27" t="str">
            <v>Laurea DM509</v>
          </cell>
          <cell r="D27" t="str">
            <v>NO</v>
          </cell>
          <cell r="E27" t="str">
            <v>GESTIONE DELLE RISORSE DEL MARE E DELLE COSTE (TARANTO)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1059</v>
          </cell>
          <cell r="C28" t="str">
            <v>Laurea DM509</v>
          </cell>
          <cell r="D28" t="str">
            <v>NO</v>
          </cell>
          <cell r="E28" t="str">
            <v>SCIENZE AMBIENTALI  (TARANTO)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1063</v>
          </cell>
          <cell r="C29" t="str">
            <v>Laurea DM509</v>
          </cell>
          <cell r="D29" t="str">
            <v>NO</v>
          </cell>
          <cell r="E29" t="str">
            <v>TECNOLOGIE CHIMICHE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8750</v>
          </cell>
          <cell r="C30" t="str">
            <v>Laurea magistrale DM270</v>
          </cell>
          <cell r="D30" t="str">
            <v>SI</v>
          </cell>
          <cell r="E30" t="str">
            <v>SCIENZA E TECNOLOGIA DEI MATERIALI (D.M.270/04)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8752</v>
          </cell>
          <cell r="C31" t="str">
            <v>Laurea magistrale DM270</v>
          </cell>
          <cell r="D31" t="str">
            <v>SI</v>
          </cell>
          <cell r="E31" t="str">
            <v>SCIENZE CHIMICHE (D.M.270/04)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5047</v>
          </cell>
          <cell r="C32" t="str">
            <v>Laurea specialistica DM509</v>
          </cell>
          <cell r="D32" t="str">
            <v>NO</v>
          </cell>
          <cell r="E32" t="str">
            <v>SCIENZE E TECNOLOGIE CHIMICHE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1017</v>
          </cell>
          <cell r="C33" t="str">
            <v>Laurea ciclo unico 5 anni DM509</v>
          </cell>
          <cell r="D33" t="str">
            <v>NO</v>
          </cell>
          <cell r="E33" t="str">
            <v>CHIMICA E TECNOLOGIA FARMACEUTICHE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</row>
        <row r="34">
          <cell r="B34">
            <v>1018</v>
          </cell>
          <cell r="C34" t="str">
            <v>Laurea ciclo unico 5 anni DM509</v>
          </cell>
          <cell r="D34" t="str">
            <v>NO</v>
          </cell>
          <cell r="E34" t="str">
            <v>FARMACIA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</row>
        <row r="35">
          <cell r="B35">
            <v>7172</v>
          </cell>
          <cell r="C35" t="str">
            <v>Laurea DM270</v>
          </cell>
          <cell r="D35" t="str">
            <v>NO</v>
          </cell>
          <cell r="E35" t="str">
            <v>INFORMAZIONE SCIENTIFICA SUL FARMACO (D.M.270/04)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7173</v>
          </cell>
          <cell r="C36" t="str">
            <v>Laurea DM270</v>
          </cell>
          <cell r="D36" t="str">
            <v>NO</v>
          </cell>
          <cell r="E36" t="str">
            <v>TECNICHE ERBORISTICHE (D.M.270/04)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1015</v>
          </cell>
          <cell r="C37" t="str">
            <v>Laurea DM509</v>
          </cell>
          <cell r="D37" t="str">
            <v>NO</v>
          </cell>
          <cell r="E37" t="str">
            <v>INFORMAZIONE SCIENTIFICA SUL FARMACO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1016</v>
          </cell>
          <cell r="C38" t="str">
            <v>Laurea DM509</v>
          </cell>
          <cell r="D38" t="str">
            <v>NO</v>
          </cell>
          <cell r="E38" t="str">
            <v>TECNICHE ERBORISTICHE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8172</v>
          </cell>
          <cell r="C39" t="str">
            <v>Laurea magistrale ciclo unico 5 anni DM270</v>
          </cell>
          <cell r="D39" t="str">
            <v>SI</v>
          </cell>
          <cell r="E39" t="str">
            <v>CHIMICA E TECNOLOGIA FARMACEUTICHE  (D.M.270/04)</v>
          </cell>
          <cell r="F39">
            <v>4</v>
          </cell>
          <cell r="G39">
            <v>6</v>
          </cell>
          <cell r="H39">
            <v>6</v>
          </cell>
          <cell r="I39">
            <v>4</v>
          </cell>
        </row>
        <row r="40">
          <cell r="B40">
            <v>8173</v>
          </cell>
          <cell r="C40" t="str">
            <v>Laurea magistrale ciclo unico 5 anni DM270</v>
          </cell>
          <cell r="D40" t="str">
            <v>SI</v>
          </cell>
          <cell r="E40" t="str">
            <v>FARMACIA (D.M.270/04)</v>
          </cell>
          <cell r="F40">
            <v>1</v>
          </cell>
          <cell r="G40">
            <v>1</v>
          </cell>
          <cell r="H40">
            <v>7</v>
          </cell>
          <cell r="I40">
            <v>8</v>
          </cell>
        </row>
        <row r="41">
          <cell r="B41">
            <v>7313</v>
          </cell>
          <cell r="C41" t="str">
            <v>Laurea DM270</v>
          </cell>
          <cell r="D41" t="str">
            <v>SI</v>
          </cell>
          <cell r="E41" t="str">
            <v>FILOSOFIA (D.M.270/04)</v>
          </cell>
          <cell r="F41">
            <v>0</v>
          </cell>
          <cell r="G41">
            <v>2</v>
          </cell>
          <cell r="H41">
            <v>3</v>
          </cell>
          <cell r="I41">
            <v>4</v>
          </cell>
        </row>
        <row r="42">
          <cell r="B42">
            <v>7315</v>
          </cell>
          <cell r="C42" t="str">
            <v>Laurea DM270</v>
          </cell>
          <cell r="D42" t="str">
            <v>SI</v>
          </cell>
          <cell r="E42" t="str">
            <v>STORIA E SCIENZE SOCIALI (D.M.270/04)</v>
          </cell>
          <cell r="F42">
            <v>0</v>
          </cell>
          <cell r="G42">
            <v>2</v>
          </cell>
          <cell r="H42">
            <v>0</v>
          </cell>
          <cell r="I42">
            <v>1</v>
          </cell>
        </row>
        <row r="43">
          <cell r="B43">
            <v>1021</v>
          </cell>
          <cell r="C43" t="str">
            <v>Laurea DM509</v>
          </cell>
          <cell r="D43" t="str">
            <v>NO</v>
          </cell>
          <cell r="E43" t="str">
            <v>FILOSOFIA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1024</v>
          </cell>
          <cell r="C44" t="str">
            <v>Laurea DM509</v>
          </cell>
          <cell r="D44" t="str">
            <v>NO</v>
          </cell>
          <cell r="E44" t="str">
            <v>SCIENZE STORICHE E SOCIALI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8313</v>
          </cell>
          <cell r="C45" t="str">
            <v>Laurea magistrale DM270</v>
          </cell>
          <cell r="D45" t="str">
            <v>NO</v>
          </cell>
          <cell r="E45" t="str">
            <v>BENI ARCHIVISTICI E LIBRARI (D.M.270/04)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8317</v>
          </cell>
          <cell r="C46" t="str">
            <v>Laurea magistrale DM270</v>
          </cell>
          <cell r="D46" t="str">
            <v>SI</v>
          </cell>
          <cell r="E46" t="str">
            <v>SCIENZE FILOSOFICHE (D.M.270/04)</v>
          </cell>
          <cell r="F46">
            <v>1</v>
          </cell>
          <cell r="G46">
            <v>2</v>
          </cell>
          <cell r="H46">
            <v>5</v>
          </cell>
          <cell r="I46">
            <v>1</v>
          </cell>
        </row>
        <row r="47">
          <cell r="B47">
            <v>8318</v>
          </cell>
          <cell r="C47" t="str">
            <v>Laurea magistrale DM270</v>
          </cell>
          <cell r="D47" t="str">
            <v>NO</v>
          </cell>
          <cell r="E47" t="str">
            <v>SCIENZE STORICHE (D.M.270/04)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</row>
        <row r="48">
          <cell r="B48">
            <v>8013</v>
          </cell>
          <cell r="C48" t="str">
            <v>Laurea magistrale DM270</v>
          </cell>
          <cell r="D48" t="str">
            <v>SI</v>
          </cell>
          <cell r="E48" t="str">
            <v>SCIENZE STORICHE E DELLA DOCUMENTAZIONE STORICA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5024</v>
          </cell>
          <cell r="C49" t="str">
            <v>Laurea specialistica DM509</v>
          </cell>
          <cell r="D49" t="str">
            <v>NO</v>
          </cell>
          <cell r="E49" t="str">
            <v>FILOSOFIA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5053</v>
          </cell>
          <cell r="C50" t="str">
            <v>Laurea specialistica DM509</v>
          </cell>
          <cell r="D50" t="str">
            <v>NO</v>
          </cell>
          <cell r="E50" t="str">
            <v>STORIA E SOCIETA'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7744</v>
          </cell>
          <cell r="C51" t="str">
            <v>Laurea DM270</v>
          </cell>
          <cell r="D51" t="str">
            <v>SI</v>
          </cell>
          <cell r="E51" t="str">
            <v>FISICA (D.M.270/04)</v>
          </cell>
          <cell r="F51">
            <v>0</v>
          </cell>
          <cell r="G51">
            <v>1</v>
          </cell>
          <cell r="H51">
            <v>0</v>
          </cell>
          <cell r="I51">
            <v>0</v>
          </cell>
        </row>
        <row r="52">
          <cell r="B52">
            <v>7745</v>
          </cell>
          <cell r="C52" t="str">
            <v>Laurea DM270</v>
          </cell>
          <cell r="D52" t="str">
            <v>SI</v>
          </cell>
          <cell r="E52" t="str">
            <v>SCIENZA DEI MATERIALI (D.M.270/04)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1051</v>
          </cell>
          <cell r="C53" t="str">
            <v>Laurea DM509</v>
          </cell>
          <cell r="D53" t="str">
            <v>NO</v>
          </cell>
          <cell r="E53" t="str">
            <v>FISICA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1057</v>
          </cell>
          <cell r="C54" t="str">
            <v>Laurea DM509</v>
          </cell>
          <cell r="D54" t="str">
            <v>NO</v>
          </cell>
          <cell r="E54" t="str">
            <v>SCIENZA DEI MATERIALI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8743</v>
          </cell>
          <cell r="C55" t="str">
            <v>Laurea magistrale DM270</v>
          </cell>
          <cell r="D55" t="str">
            <v>SI</v>
          </cell>
          <cell r="E55" t="str">
            <v>FISICA (D.M.270/04)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7222</v>
          </cell>
          <cell r="C56" t="str">
            <v>Laurea DM270</v>
          </cell>
          <cell r="D56" t="str">
            <v>SI</v>
          </cell>
          <cell r="E56" t="str">
            <v>SCIENZE DEI SERVIZI GIURIDICI (D.M.270/04)</v>
          </cell>
          <cell r="F56">
            <v>0</v>
          </cell>
          <cell r="G56">
            <v>0</v>
          </cell>
          <cell r="H56">
            <v>1</v>
          </cell>
          <cell r="I56">
            <v>2</v>
          </cell>
        </row>
        <row r="57">
          <cell r="B57">
            <v>7223</v>
          </cell>
          <cell r="C57" t="str">
            <v>Laurea DM270</v>
          </cell>
          <cell r="D57" t="str">
            <v>SI</v>
          </cell>
          <cell r="E57" t="str">
            <v>SCIENZE DEI SERVIZI GIURIDICI D'IMPRESA (D.M.270/04)</v>
          </cell>
          <cell r="F57">
            <v>0</v>
          </cell>
          <cell r="G57">
            <v>1</v>
          </cell>
          <cell r="H57">
            <v>0</v>
          </cell>
          <cell r="I57">
            <v>1</v>
          </cell>
        </row>
        <row r="58">
          <cell r="B58">
            <v>1019</v>
          </cell>
          <cell r="C58" t="str">
            <v>Laurea DM509</v>
          </cell>
          <cell r="D58" t="str">
            <v>NO</v>
          </cell>
          <cell r="E58" t="str">
            <v>SCIENZE GIURIDICHE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1088</v>
          </cell>
          <cell r="C59" t="str">
            <v>Laurea DM509</v>
          </cell>
          <cell r="D59" t="str">
            <v>NO</v>
          </cell>
          <cell r="E59" t="str">
            <v>SCIENZE GIURIDICHE D'IMPRESA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6001</v>
          </cell>
          <cell r="C60" t="str">
            <v>Laurea magistrale ciclo unico 5 anni DM270</v>
          </cell>
          <cell r="D60" t="str">
            <v>SI</v>
          </cell>
          <cell r="E60" t="str">
            <v>GIURISPRUDENZA</v>
          </cell>
          <cell r="F60">
            <v>24</v>
          </cell>
          <cell r="G60">
            <v>25</v>
          </cell>
          <cell r="H60">
            <v>41</v>
          </cell>
          <cell r="I60">
            <v>38</v>
          </cell>
        </row>
        <row r="61">
          <cell r="B61">
            <v>6002</v>
          </cell>
          <cell r="C61" t="str">
            <v>Laurea magistrale ciclo unico 5 anni DM270</v>
          </cell>
          <cell r="D61" t="str">
            <v>SI</v>
          </cell>
          <cell r="E61" t="str">
            <v>GIURISPRUDENZA (già Giurisprudenza d'impresa)</v>
          </cell>
          <cell r="F61">
            <v>0</v>
          </cell>
          <cell r="G61">
            <v>2</v>
          </cell>
          <cell r="H61">
            <v>3</v>
          </cell>
          <cell r="I61">
            <v>3</v>
          </cell>
        </row>
        <row r="62">
          <cell r="B62">
            <v>7746</v>
          </cell>
          <cell r="C62" t="str">
            <v>Laurea DM270</v>
          </cell>
          <cell r="D62" t="str">
            <v>SI</v>
          </cell>
          <cell r="E62" t="str">
            <v>INFORMATICA (D.M.270/04)</v>
          </cell>
          <cell r="F62">
            <v>0</v>
          </cell>
          <cell r="G62">
            <v>0</v>
          </cell>
          <cell r="H62">
            <v>1</v>
          </cell>
          <cell r="I62">
            <v>1</v>
          </cell>
        </row>
        <row r="63">
          <cell r="B63">
            <v>7912</v>
          </cell>
          <cell r="C63" t="str">
            <v>Laurea DM270</v>
          </cell>
          <cell r="D63" t="str">
            <v>NO</v>
          </cell>
          <cell r="E63" t="str">
            <v>INFORMATICA (D.M.270/04) - BRINDISI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7748</v>
          </cell>
          <cell r="C64" t="str">
            <v>Laurea DM270</v>
          </cell>
          <cell r="D64" t="str">
            <v>NO</v>
          </cell>
          <cell r="E64" t="str">
            <v>INFORMATICA E COMUNICAZIONE DIGITALE (D.M.270/04)</v>
          </cell>
          <cell r="F64">
            <v>2</v>
          </cell>
          <cell r="G64">
            <v>0</v>
          </cell>
          <cell r="H64">
            <v>3</v>
          </cell>
          <cell r="I64">
            <v>1</v>
          </cell>
        </row>
        <row r="65">
          <cell r="B65">
            <v>7892</v>
          </cell>
          <cell r="C65" t="str">
            <v>Laurea DM270</v>
          </cell>
          <cell r="D65" t="str">
            <v>SI</v>
          </cell>
          <cell r="E65" t="str">
            <v>INFORMATICA E COMUNICAZIONE DIGITALE (D.M.270/04) - TARANTO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7749</v>
          </cell>
          <cell r="C66" t="str">
            <v>Laurea DM270</v>
          </cell>
          <cell r="D66" t="str">
            <v>SI</v>
          </cell>
          <cell r="E66" t="str">
            <v>INFORMATICA E TECNOLOGIE PER LA PRODUZIONE DEL SOFTWARE (D.M.270/04)</v>
          </cell>
          <cell r="F66">
            <v>2</v>
          </cell>
          <cell r="G66">
            <v>3</v>
          </cell>
          <cell r="H66">
            <v>0</v>
          </cell>
          <cell r="I66">
            <v>0</v>
          </cell>
        </row>
        <row r="67">
          <cell r="B67">
            <v>1054</v>
          </cell>
          <cell r="C67" t="str">
            <v>Laurea DM509</v>
          </cell>
          <cell r="D67" t="str">
            <v>NO</v>
          </cell>
          <cell r="E67" t="str">
            <v>INFORMATICA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1082</v>
          </cell>
          <cell r="C68" t="str">
            <v>Laurea DM509</v>
          </cell>
          <cell r="D68" t="str">
            <v>NO</v>
          </cell>
          <cell r="E68" t="str">
            <v>INFORMATICA (BRINDISI)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1055</v>
          </cell>
          <cell r="C69" t="str">
            <v>Laurea DM509</v>
          </cell>
          <cell r="D69" t="str">
            <v>NO</v>
          </cell>
          <cell r="E69" t="str">
            <v>INFORMATICA E COMUNICAZIONE DIGITALE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1104</v>
          </cell>
          <cell r="C70" t="str">
            <v>Laurea DM509</v>
          </cell>
          <cell r="D70" t="str">
            <v>NO</v>
          </cell>
          <cell r="E70" t="str">
            <v>INFORMATICA E COMUNICAZIONE DIGITALE (TARANTO)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1102</v>
          </cell>
          <cell r="C71" t="str">
            <v>Laurea DM509</v>
          </cell>
          <cell r="D71" t="str">
            <v>NO</v>
          </cell>
          <cell r="E71" t="str">
            <v>INFORMATICA E TECNOLOGIE PER LA PRODUZIONE DEL SOFTWARE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8744</v>
          </cell>
          <cell r="C72" t="str">
            <v>Laurea magistrale DM270</v>
          </cell>
          <cell r="D72" t="str">
            <v>SI</v>
          </cell>
          <cell r="E72" t="str">
            <v>INFORMATICA (D.M.270/04)</v>
          </cell>
          <cell r="F72">
            <v>1</v>
          </cell>
          <cell r="G72">
            <v>0</v>
          </cell>
          <cell r="H72">
            <v>2</v>
          </cell>
          <cell r="I72">
            <v>2</v>
          </cell>
        </row>
        <row r="73">
          <cell r="B73">
            <v>1101</v>
          </cell>
          <cell r="C73" t="str">
            <v>Laurea specialistica DM509</v>
          </cell>
          <cell r="D73" t="str">
            <v>NO</v>
          </cell>
          <cell r="E73" t="str">
            <v>INFORMATICA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>
            <v>7112</v>
          </cell>
          <cell r="C74" t="str">
            <v>Laurea DM270</v>
          </cell>
          <cell r="D74" t="str">
            <v>NO</v>
          </cell>
          <cell r="E74" t="str">
            <v>ECONOMIA E AMMINISTRAZIONE DELLE AZIENDE (D.M.270/04 - INTERCLASSE)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>
            <v>7113</v>
          </cell>
          <cell r="C75" t="str">
            <v>Laurea DM270</v>
          </cell>
          <cell r="D75" t="str">
            <v>SI</v>
          </cell>
          <cell r="E75" t="str">
            <v>ECONOMIA E AMMINISTRAZIONE DELLE AZIENDE (D.M.270/04)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</row>
        <row r="76">
          <cell r="B76">
            <v>7282</v>
          </cell>
          <cell r="C76" t="str">
            <v>Laurea DM270</v>
          </cell>
          <cell r="D76" t="str">
            <v>NO</v>
          </cell>
          <cell r="E76" t="str">
            <v>OPERATORE DEI SERVIZI GIURIDICI (D.M.270/04) - TARANTO </v>
          </cell>
          <cell r="F76">
            <v>0</v>
          </cell>
          <cell r="G76">
            <v>0</v>
          </cell>
          <cell r="H76">
            <v>1</v>
          </cell>
          <cell r="I76">
            <v>0</v>
          </cell>
        </row>
        <row r="77">
          <cell r="B77">
            <v>7894</v>
          </cell>
          <cell r="C77" t="str">
            <v>Laurea DM270</v>
          </cell>
          <cell r="D77" t="str">
            <v>SI</v>
          </cell>
          <cell r="E77" t="str">
            <v>SCIENZE E GESTIONE DELLE ATTIVITA' MARITTIME (D.M.270/04)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B78">
            <v>1011</v>
          </cell>
          <cell r="C78" t="str">
            <v>Laurea DM509</v>
          </cell>
          <cell r="D78" t="str">
            <v>NO</v>
          </cell>
          <cell r="E78" t="str">
            <v>ECONOMIA AZIENDALE (TARANTO)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>
            <v>1013</v>
          </cell>
          <cell r="C79" t="str">
            <v>Laurea DM509</v>
          </cell>
          <cell r="D79" t="str">
            <v>NO</v>
          </cell>
          <cell r="E79" t="str">
            <v>ECONOMIA E COMMERCIO (TARANTO)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B80">
            <v>1020</v>
          </cell>
          <cell r="C80" t="str">
            <v>Laurea DM509</v>
          </cell>
          <cell r="D80" t="str">
            <v>NO</v>
          </cell>
          <cell r="E80" t="str">
            <v>SCIENZE GIURIDICHE (TARANTO)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>
            <v>6003</v>
          </cell>
          <cell r="C81" t="str">
            <v>Laurea magistrale ciclo unico 5 anni DM270</v>
          </cell>
          <cell r="D81" t="str">
            <v>SI</v>
          </cell>
          <cell r="E81" t="str">
            <v>GIURISPRUDENZA (TARANTO)</v>
          </cell>
          <cell r="F81">
            <v>1</v>
          </cell>
          <cell r="G81">
            <v>1</v>
          </cell>
          <cell r="H81">
            <v>3</v>
          </cell>
          <cell r="I81">
            <v>7</v>
          </cell>
        </row>
        <row r="82">
          <cell r="B82">
            <v>8122</v>
          </cell>
          <cell r="C82" t="str">
            <v>Laurea magistrale DM270</v>
          </cell>
          <cell r="D82" t="str">
            <v>SI</v>
          </cell>
          <cell r="E82" t="str">
            <v>STRATEGIE D'IMPRESE E MANAGEMENT (D.M.270/04)</v>
          </cell>
          <cell r="F82">
            <v>0</v>
          </cell>
          <cell r="G82">
            <v>1</v>
          </cell>
          <cell r="H82">
            <v>1</v>
          </cell>
          <cell r="I82">
            <v>0</v>
          </cell>
        </row>
        <row r="83">
          <cell r="B83">
            <v>5012</v>
          </cell>
          <cell r="C83" t="str">
            <v>Laurea specialistica DM509</v>
          </cell>
          <cell r="D83" t="str">
            <v>NO</v>
          </cell>
          <cell r="E83" t="str">
            <v>CONSULENZA PROFESSIONALE PER LE AZIENDE (TARANTO)</v>
          </cell>
          <cell r="F83">
            <v>0</v>
          </cell>
          <cell r="G83">
            <v>0</v>
          </cell>
          <cell r="H83">
            <v>1</v>
          </cell>
          <cell r="I83">
            <v>0</v>
          </cell>
        </row>
        <row r="84">
          <cell r="B84">
            <v>7413</v>
          </cell>
          <cell r="C84" t="str">
            <v>Laurea DM270</v>
          </cell>
          <cell r="D84" t="str">
            <v>SI</v>
          </cell>
          <cell r="E84" t="str">
            <v>COMUNICAZIONE LINGUISTICA E INTERCULTURALE (D.M.270/04)</v>
          </cell>
          <cell r="F84">
            <v>24</v>
          </cell>
          <cell r="G84">
            <v>28</v>
          </cell>
          <cell r="H84">
            <v>37</v>
          </cell>
          <cell r="I84">
            <v>49</v>
          </cell>
        </row>
        <row r="85">
          <cell r="B85">
            <v>7412</v>
          </cell>
          <cell r="C85" t="str">
            <v>Laurea DM270</v>
          </cell>
          <cell r="D85" t="str">
            <v>SI</v>
          </cell>
          <cell r="E85" t="str">
            <v>CULTURE DELLE LINGUE MODERNE E DEL TURISMO (D.M.270/04)</v>
          </cell>
          <cell r="F85">
            <v>24</v>
          </cell>
          <cell r="G85">
            <v>37</v>
          </cell>
          <cell r="H85">
            <v>28</v>
          </cell>
          <cell r="I85">
            <v>28</v>
          </cell>
        </row>
        <row r="86">
          <cell r="B86">
            <v>7314</v>
          </cell>
          <cell r="C86" t="str">
            <v>Laurea DM270</v>
          </cell>
          <cell r="D86" t="str">
            <v>SI</v>
          </cell>
          <cell r="E86" t="str">
            <v>LETTERE (D.M.270/04)</v>
          </cell>
          <cell r="F86">
            <v>7</v>
          </cell>
          <cell r="G86">
            <v>8</v>
          </cell>
          <cell r="H86">
            <v>5</v>
          </cell>
          <cell r="I86">
            <v>10</v>
          </cell>
        </row>
        <row r="87">
          <cell r="B87">
            <v>7373</v>
          </cell>
          <cell r="C87" t="str">
            <v>Laurea DM270</v>
          </cell>
          <cell r="D87" t="str">
            <v>NO</v>
          </cell>
          <cell r="E87" t="str">
            <v>LETTERE E CULTURE DEL TERRITORIO (D.M.270/04) - TARANTO</v>
          </cell>
          <cell r="F87">
            <v>0</v>
          </cell>
          <cell r="G87">
            <v>1</v>
          </cell>
          <cell r="H87">
            <v>4</v>
          </cell>
          <cell r="I87">
            <v>0</v>
          </cell>
        </row>
        <row r="88">
          <cell r="B88">
            <v>7392</v>
          </cell>
          <cell r="C88" t="str">
            <v>Laurea DM270</v>
          </cell>
          <cell r="D88" t="str">
            <v>NO</v>
          </cell>
          <cell r="E88" t="str">
            <v>PROGETTAZIONE E GESTIONE DELLE ATTIVITA' CULTURALI (D.M.270/04) - BRINDISI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1022</v>
          </cell>
          <cell r="C89" t="str">
            <v>Laurea DM509</v>
          </cell>
          <cell r="D89" t="str">
            <v>NO</v>
          </cell>
          <cell r="E89" t="str">
            <v>LETTERE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B90">
            <v>1100</v>
          </cell>
          <cell r="C90" t="str">
            <v>Laurea DM509</v>
          </cell>
          <cell r="D90" t="str">
            <v>NO</v>
          </cell>
          <cell r="E90" t="str">
            <v>LETTERE MODERNE (TARANTO)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>
            <v>1025</v>
          </cell>
          <cell r="C91" t="str">
            <v>Laurea DM509</v>
          </cell>
          <cell r="D91" t="str">
            <v>NO</v>
          </cell>
          <cell r="E91" t="str">
            <v>LINGUE E LETTERATURE STRANIERE</v>
          </cell>
          <cell r="F91">
            <v>0</v>
          </cell>
          <cell r="G91">
            <v>0</v>
          </cell>
          <cell r="H91">
            <v>0</v>
          </cell>
          <cell r="I91">
            <v>1</v>
          </cell>
        </row>
        <row r="92">
          <cell r="B92">
            <v>8314</v>
          </cell>
          <cell r="C92" t="str">
            <v>Laurea magistrale DM270</v>
          </cell>
          <cell r="D92" t="str">
            <v>SI</v>
          </cell>
          <cell r="E92" t="str">
            <v>FILOLOGIA MODERNA (D.M.270/04)</v>
          </cell>
          <cell r="F92">
            <v>2</v>
          </cell>
          <cell r="G92">
            <v>1</v>
          </cell>
          <cell r="H92">
            <v>3</v>
          </cell>
          <cell r="I92">
            <v>5</v>
          </cell>
        </row>
        <row r="93">
          <cell r="B93">
            <v>8422</v>
          </cell>
          <cell r="C93" t="str">
            <v>Laurea magistrale DM270</v>
          </cell>
          <cell r="D93" t="str">
            <v>SI</v>
          </cell>
          <cell r="E93" t="str">
            <v>LINGUE E LETTERATURE MODERNE (D.M.270/04)</v>
          </cell>
          <cell r="F93">
            <v>8</v>
          </cell>
          <cell r="G93">
            <v>7</v>
          </cell>
          <cell r="H93">
            <v>10</v>
          </cell>
          <cell r="I93">
            <v>11</v>
          </cell>
        </row>
        <row r="94">
          <cell r="B94">
            <v>8424</v>
          </cell>
          <cell r="C94" t="str">
            <v>Laurea magistrale DM270</v>
          </cell>
          <cell r="D94" t="str">
            <v>NO</v>
          </cell>
          <cell r="E94" t="str">
            <v>LINGUE MODERNE PER LA COOPERAZIONE INTERNAZIONALE (D.M.270/04)</v>
          </cell>
          <cell r="F94">
            <v>14</v>
          </cell>
          <cell r="G94">
            <v>2</v>
          </cell>
          <cell r="H94">
            <v>10</v>
          </cell>
          <cell r="I94">
            <v>11</v>
          </cell>
        </row>
        <row r="95">
          <cell r="B95">
            <v>8316</v>
          </cell>
          <cell r="C95" t="str">
            <v>Laurea magistrale DM270</v>
          </cell>
          <cell r="D95" t="str">
            <v>NO</v>
          </cell>
          <cell r="E95" t="str">
            <v>SCIENZE DELLO SPETTACOLO E PRODUZIONE MULTIMEDIALE (D.M.270/04)</v>
          </cell>
          <cell r="F95">
            <v>2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8319</v>
          </cell>
          <cell r="C96" t="str">
            <v>Laurea magistrale DM270</v>
          </cell>
          <cell r="D96" t="str">
            <v>SI</v>
          </cell>
          <cell r="E96" t="str">
            <v>STORIA DELL'ARTE (D.M.270/04)</v>
          </cell>
          <cell r="F96">
            <v>3</v>
          </cell>
          <cell r="G96">
            <v>1</v>
          </cell>
          <cell r="H96">
            <v>0</v>
          </cell>
          <cell r="I96">
            <v>0</v>
          </cell>
        </row>
        <row r="97">
          <cell r="B97">
            <v>8423</v>
          </cell>
          <cell r="C97" t="str">
            <v>Laurea magistrale DM270</v>
          </cell>
          <cell r="D97" t="str">
            <v>SI</v>
          </cell>
          <cell r="E97" t="str">
            <v>TRADUZIONE SPECIALISTICA (D.M.270/04)</v>
          </cell>
          <cell r="F97">
            <v>8</v>
          </cell>
          <cell r="G97">
            <v>3</v>
          </cell>
          <cell r="H97">
            <v>8</v>
          </cell>
          <cell r="I97">
            <v>5</v>
          </cell>
        </row>
        <row r="98">
          <cell r="B98">
            <v>5021</v>
          </cell>
          <cell r="C98" t="str">
            <v>Laurea specialistica DM509</v>
          </cell>
          <cell r="D98" t="str">
            <v>NO</v>
          </cell>
          <cell r="E98" t="str">
            <v>EDITORIA LIBRARIA E MULTIMEDIALE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5023</v>
          </cell>
          <cell r="C99" t="str">
            <v>Laurea specialistica DM509</v>
          </cell>
          <cell r="D99" t="str">
            <v>NO</v>
          </cell>
          <cell r="E99" t="str">
            <v>FILOLOGIA MODERNA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5027</v>
          </cell>
          <cell r="C100" t="str">
            <v>Laurea specialistica DM509</v>
          </cell>
          <cell r="D100" t="str">
            <v>NO</v>
          </cell>
          <cell r="E100" t="str">
            <v>LINGUE E CULTURE EUROPEE E AMERICANE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>
            <v>5028</v>
          </cell>
          <cell r="C101" t="str">
            <v>Laurea specialistica DM509</v>
          </cell>
          <cell r="D101" t="str">
            <v>NO</v>
          </cell>
          <cell r="E101" t="str">
            <v>SCIENZE DELLA MEDIAZIONE INTERCULTURALE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5025</v>
          </cell>
          <cell r="C102" t="str">
            <v>Laurea specialistica DM509</v>
          </cell>
          <cell r="D102" t="str">
            <v>NO</v>
          </cell>
          <cell r="E102" t="str">
            <v>SCIENZE DELLO SPETTACOLO E DELLA PRODUZIONE MULTIMEDIALE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5029</v>
          </cell>
          <cell r="C103" t="str">
            <v>Laurea specialistica DM509</v>
          </cell>
          <cell r="D103" t="str">
            <v>NO</v>
          </cell>
          <cell r="E103" t="str">
            <v>TEORIA E PRASSI DELLA TRADUZIONE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B104">
            <v>7752</v>
          </cell>
          <cell r="C104" t="str">
            <v>Laurea DM270</v>
          </cell>
          <cell r="D104" t="str">
            <v>SI</v>
          </cell>
          <cell r="E104" t="str">
            <v>MATEMATICA (D.M.270/04)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B105">
            <v>1056</v>
          </cell>
          <cell r="C105" t="str">
            <v>Laurea DM509</v>
          </cell>
          <cell r="D105" t="str">
            <v>NO</v>
          </cell>
          <cell r="E105" t="str">
            <v>MATEMATICA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>
            <v>8745</v>
          </cell>
          <cell r="C106" t="str">
            <v>Laurea magistrale DM270</v>
          </cell>
          <cell r="D106" t="str">
            <v>SI</v>
          </cell>
          <cell r="E106" t="str">
            <v>MATEMATICA (D.M.270/04)</v>
          </cell>
          <cell r="F106">
            <v>0</v>
          </cell>
          <cell r="G106">
            <v>0</v>
          </cell>
          <cell r="H106">
            <v>2</v>
          </cell>
          <cell r="I106">
            <v>0</v>
          </cell>
        </row>
        <row r="107">
          <cell r="B107">
            <v>5043</v>
          </cell>
          <cell r="C107" t="str">
            <v>Laurea specialistica DM509</v>
          </cell>
          <cell r="D107" t="str">
            <v>NO</v>
          </cell>
          <cell r="E107" t="str">
            <v>MATEMATICA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B108">
            <v>1039</v>
          </cell>
          <cell r="C108" t="str">
            <v>Laurea ciclo unico 5 anni DM509</v>
          </cell>
          <cell r="D108" t="str">
            <v>NO</v>
          </cell>
          <cell r="E108" t="str">
            <v>MEDICINA VETERINARIA</v>
          </cell>
          <cell r="F108">
            <v>0</v>
          </cell>
          <cell r="G108">
            <v>0</v>
          </cell>
          <cell r="H108">
            <v>0</v>
          </cell>
          <cell r="I108">
            <v>5</v>
          </cell>
        </row>
        <row r="109">
          <cell r="B109">
            <v>7962</v>
          </cell>
          <cell r="C109" t="str">
            <v>Laurea DM270</v>
          </cell>
          <cell r="D109" t="str">
            <v>SI</v>
          </cell>
          <cell r="E109" t="str">
            <v>SCIENZE ANIMALI E PRODUZIONI ALIMENTARI (D.M.270/04)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1107</v>
          </cell>
          <cell r="C110" t="str">
            <v>Laurea DM509</v>
          </cell>
          <cell r="D110" t="str">
            <v>NO</v>
          </cell>
          <cell r="E110" t="str">
            <v>SCIENZE DELL'ALLEVAMENTO, IGIENE E BENESSERE DEL CANE E DEL GATTO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B111">
            <v>1086</v>
          </cell>
          <cell r="C111" t="str">
            <v>Laurea DM509</v>
          </cell>
          <cell r="D111" t="str">
            <v>NO</v>
          </cell>
          <cell r="E111" t="str">
            <v>SCIENZE MARICOLTURA,ACQUACOLTURA IGIENE PRODOTTI ITTICI (TARANTO)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1038</v>
          </cell>
          <cell r="C112" t="str">
            <v>Laurea DM509</v>
          </cell>
          <cell r="D112" t="str">
            <v>NO</v>
          </cell>
          <cell r="E112" t="str">
            <v>SCIENZE ZOOTECNICHE E SANITA' ALIMENTI DI ORIGINE ANIMALE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B113">
            <v>8962</v>
          </cell>
          <cell r="C113" t="str">
            <v>Laurea magistrale ciclo unico 5 anni DM270</v>
          </cell>
          <cell r="D113" t="str">
            <v>SI</v>
          </cell>
          <cell r="E113" t="str">
            <v>MEDICINA VETERINARIA (D.M.270/04)</v>
          </cell>
          <cell r="F113">
            <v>5</v>
          </cell>
          <cell r="G113">
            <v>3</v>
          </cell>
          <cell r="H113">
            <v>3</v>
          </cell>
          <cell r="I113">
            <v>1</v>
          </cell>
        </row>
        <row r="114">
          <cell r="B114">
            <v>8963</v>
          </cell>
          <cell r="C114" t="str">
            <v>Laurea magistrale DM270</v>
          </cell>
          <cell r="D114" t="str">
            <v>SI</v>
          </cell>
          <cell r="E114" t="str">
            <v>IGIENE E SICUREZZA DEGLI ALIMENTI DI ORIGINE ANIMALE (D.M.270/04)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B115">
            <v>7001</v>
          </cell>
          <cell r="C115" t="str">
            <v>Laurea DM270</v>
          </cell>
          <cell r="D115" t="str">
            <v>SI</v>
          </cell>
          <cell r="E115" t="str">
            <v>SCIENZE E TECNOLOGIE AGRARIE (D.M.270/04)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</row>
        <row r="116">
          <cell r="B116">
            <v>7002</v>
          </cell>
          <cell r="C116" t="str">
            <v>Laurea DM270</v>
          </cell>
          <cell r="D116" t="str">
            <v>NO</v>
          </cell>
          <cell r="E116" t="str">
            <v>SCIENZE FORESTALI E AMBIENTALI (D.M.270/04)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</row>
        <row r="117">
          <cell r="B117">
            <v>7005</v>
          </cell>
          <cell r="C117" t="str">
            <v>Laurea DM270</v>
          </cell>
          <cell r="D117" t="str">
            <v>SI</v>
          </cell>
          <cell r="E117" t="str">
            <v>TUTELA E GESTIONE DEL TERRITORIO E DEL PAESAGGIO AGRO-FORESTALE (D.M.270/04)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</row>
        <row r="118">
          <cell r="B118">
            <v>1001</v>
          </cell>
          <cell r="C118" t="str">
            <v>Laurea DM509</v>
          </cell>
          <cell r="D118" t="str">
            <v>NO</v>
          </cell>
          <cell r="E118" t="str">
            <v>GESTIONE TECNICA ECONOMICA DEL TERRITORIO RURALE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>
            <v>1002</v>
          </cell>
          <cell r="C119" t="str">
            <v>Laurea DM509</v>
          </cell>
          <cell r="D119" t="str">
            <v>NO</v>
          </cell>
          <cell r="E119" t="str">
            <v>PRODUZIONI ANIMALI NEI SISTEMI AGRARI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B120">
            <v>1004</v>
          </cell>
          <cell r="C120" t="str">
            <v>Laurea DM509</v>
          </cell>
          <cell r="D120" t="str">
            <v>NO</v>
          </cell>
          <cell r="E120" t="str">
            <v>SCIENZE E TECNOLOGIE AGRARIE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>
            <v>1005</v>
          </cell>
          <cell r="C121" t="str">
            <v>Laurea DM509</v>
          </cell>
          <cell r="D121" t="str">
            <v>NO</v>
          </cell>
          <cell r="E121" t="str">
            <v>SCIENZE FORESTALI ED AMBIENTALI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B122">
            <v>8007</v>
          </cell>
          <cell r="C122" t="str">
            <v>Laurea magistrale DM270</v>
          </cell>
          <cell r="D122" t="str">
            <v>SI</v>
          </cell>
          <cell r="E122" t="str">
            <v>GESTIONE E SVILUPPO SOSTENIBILE DEI SISTEMI RURALI MEDITERRANEI (DM270)</v>
          </cell>
          <cell r="F122">
            <v>0</v>
          </cell>
          <cell r="G122">
            <v>0</v>
          </cell>
          <cell r="H122">
            <v>1</v>
          </cell>
          <cell r="I122">
            <v>2</v>
          </cell>
        </row>
        <row r="123">
          <cell r="B123">
            <v>8006</v>
          </cell>
          <cell r="C123" t="str">
            <v>Laurea magistrale DM270</v>
          </cell>
          <cell r="D123" t="str">
            <v>NO</v>
          </cell>
          <cell r="E123" t="str">
            <v>SCIENZE E TECNOLOGIE DELLE PRODUZIONI ANIMALI (D.M.270/04)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B124">
            <v>7004</v>
          </cell>
          <cell r="C124" t="str">
            <v>Laurea DM270</v>
          </cell>
          <cell r="D124" t="str">
            <v>NO</v>
          </cell>
          <cell r="E124" t="str">
            <v>BENI ENOGASTRONOMICI (D.M.270/04)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</row>
        <row r="125">
          <cell r="B125">
            <v>7003</v>
          </cell>
          <cell r="C125" t="str">
            <v>Laurea DM270</v>
          </cell>
          <cell r="D125" t="str">
            <v>SI</v>
          </cell>
          <cell r="E125" t="str">
            <v>SCIENZE E TECNOLOGIE ALIMENTARI (D.M.270/04)</v>
          </cell>
          <cell r="F125">
            <v>5</v>
          </cell>
          <cell r="G125">
            <v>1</v>
          </cell>
          <cell r="H125">
            <v>0</v>
          </cell>
          <cell r="I125">
            <v>0</v>
          </cell>
        </row>
        <row r="126">
          <cell r="B126">
            <v>1003</v>
          </cell>
          <cell r="C126" t="str">
            <v>Laurea DM509</v>
          </cell>
          <cell r="D126" t="str">
            <v>NO</v>
          </cell>
          <cell r="E126" t="str">
            <v>PRODUZIONI VEGETALI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B127">
            <v>1007</v>
          </cell>
          <cell r="C127" t="str">
            <v>Laurea DM509</v>
          </cell>
          <cell r="D127" t="str">
            <v>NO</v>
          </cell>
          <cell r="E127" t="str">
            <v>TECNOLOGIE FITOSANITARIE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B128">
            <v>1006</v>
          </cell>
          <cell r="C128" t="str">
            <v>Laurea DM509</v>
          </cell>
          <cell r="D128" t="str">
            <v>NO</v>
          </cell>
          <cell r="E128" t="str">
            <v>TECNOLOGIE TRASFORMAZIONI E QUALITA' PRODOTTI AGRO-ALIMENTARI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B129">
            <v>8582</v>
          </cell>
          <cell r="C129" t="str">
            <v>Laurea magistrale DM270</v>
          </cell>
          <cell r="D129" t="str">
            <v>NO</v>
          </cell>
          <cell r="E129" t="str">
            <v>BIOTECNOLOGIE PER LA QUALITA' E LA SICUREZZA DELL' ALIMENTAZIONE UMANA (D.M.270/04)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B130">
            <v>8585</v>
          </cell>
          <cell r="C130" t="str">
            <v>Laurea magistrale DM270</v>
          </cell>
          <cell r="D130" t="str">
            <v>SI</v>
          </cell>
          <cell r="E130" t="str">
            <v>BIOTECNOLOGIE PER LA QUALITA' E LA SICUREZZA DELL'ALIMENTAZIONE (D.M.270/04)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>
            <v>8001</v>
          </cell>
          <cell r="C131" t="str">
            <v>Laurea magistrale DM270</v>
          </cell>
          <cell r="D131" t="str">
            <v>NO</v>
          </cell>
          <cell r="E131" t="str">
            <v>COLTURE MEDITERRANEE (D.M.270/04)</v>
          </cell>
          <cell r="F131">
            <v>3</v>
          </cell>
          <cell r="G131">
            <v>0</v>
          </cell>
          <cell r="H131">
            <v>0</v>
          </cell>
          <cell r="I131">
            <v>0</v>
          </cell>
        </row>
        <row r="132">
          <cell r="B132">
            <v>8002</v>
          </cell>
          <cell r="C132" t="str">
            <v>Laurea magistrale DM270</v>
          </cell>
          <cell r="D132" t="str">
            <v>SI</v>
          </cell>
          <cell r="E132" t="str">
            <v>MEDICINA DELLE PIANTE (D.M.270/04)</v>
          </cell>
          <cell r="F132">
            <v>0</v>
          </cell>
          <cell r="G132">
            <v>0</v>
          </cell>
          <cell r="H132">
            <v>0</v>
          </cell>
          <cell r="I132">
            <v>5</v>
          </cell>
        </row>
        <row r="133">
          <cell r="B133">
            <v>8004</v>
          </cell>
          <cell r="C133" t="str">
            <v>Laurea magistrale DM270</v>
          </cell>
          <cell r="D133" t="str">
            <v>SI</v>
          </cell>
          <cell r="E133" t="str">
            <v>SCIENZE E TECNOLOGIE ALIMENTARI (D.M.270/04)</v>
          </cell>
          <cell r="F133">
            <v>0</v>
          </cell>
          <cell r="G133">
            <v>1</v>
          </cell>
          <cell r="H133">
            <v>1</v>
          </cell>
          <cell r="I133">
            <v>1</v>
          </cell>
        </row>
        <row r="134">
          <cell r="B134">
            <v>5010</v>
          </cell>
          <cell r="C134" t="str">
            <v>Laurea specialistica DM509</v>
          </cell>
          <cell r="D134" t="str">
            <v>NO</v>
          </cell>
          <cell r="E134" t="str">
            <v>SCIENZE,TECNOLOGIE E GESTIONE DEL SISTEMA AGRO-ALIMENTARE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B135">
            <v>7312</v>
          </cell>
          <cell r="C135" t="str">
            <v>Laurea DM270</v>
          </cell>
          <cell r="D135" t="str">
            <v>SI</v>
          </cell>
          <cell r="E135" t="str">
            <v>SCIENZE DEI BENI CULTURALI (D.M.270/04)</v>
          </cell>
          <cell r="F135">
            <v>4</v>
          </cell>
          <cell r="G135">
            <v>1</v>
          </cell>
          <cell r="H135">
            <v>1</v>
          </cell>
          <cell r="I135">
            <v>1</v>
          </cell>
        </row>
        <row r="136">
          <cell r="B136">
            <v>8392</v>
          </cell>
          <cell r="C136" t="str">
            <v>Laurea DM270</v>
          </cell>
          <cell r="D136" t="str">
            <v>NO</v>
          </cell>
          <cell r="E136" t="str">
            <v>SCIENZE DEI BENI CULTURALI PER IL TURISMO (D.M. 270/04)</v>
          </cell>
          <cell r="F136">
            <v>0</v>
          </cell>
          <cell r="G136">
            <v>1</v>
          </cell>
          <cell r="H136">
            <v>0</v>
          </cell>
          <cell r="I136">
            <v>0</v>
          </cell>
        </row>
        <row r="137">
          <cell r="B137">
            <v>7372</v>
          </cell>
          <cell r="C137" t="str">
            <v>Laurea DM270</v>
          </cell>
          <cell r="D137" t="str">
            <v>NO</v>
          </cell>
          <cell r="E137" t="str">
            <v>SCIENZE DEI BENI CULTURALI PER IL TURISMO E L'AMBIENTE (D.M.270/04) - TARANTO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>
            <v>1023</v>
          </cell>
          <cell r="C138" t="str">
            <v>Laurea DM509</v>
          </cell>
          <cell r="D138" t="str">
            <v>NO</v>
          </cell>
          <cell r="E138" t="str">
            <v>SCIENZE DEI BENI CULTURALI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>
            <v>1087</v>
          </cell>
          <cell r="C139" t="str">
            <v>Laurea DM509</v>
          </cell>
          <cell r="D139" t="str">
            <v>NO</v>
          </cell>
          <cell r="E139" t="str">
            <v>SCIENZE DEI BENI CULTURALI PER IL TURISMO E L'AMBIENTE (TARANTO)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>
            <v>8312</v>
          </cell>
          <cell r="C140" t="str">
            <v>Laurea magistrale DM270</v>
          </cell>
          <cell r="D140" t="str">
            <v>SI</v>
          </cell>
          <cell r="E140" t="str">
            <v>ARCHEOLOGIA (D.M.270/04)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>
            <v>8315</v>
          </cell>
          <cell r="C141" t="str">
            <v>Laurea magistrale DM270</v>
          </cell>
          <cell r="D141" t="str">
            <v>SI</v>
          </cell>
          <cell r="E141" t="str">
            <v>FILOLOGIA, LETTERATURE E STORIA DELL' ANTICHITA' (D.M.270/04)</v>
          </cell>
          <cell r="F141">
            <v>2</v>
          </cell>
          <cell r="G141">
            <v>2</v>
          </cell>
          <cell r="H141">
            <v>0</v>
          </cell>
          <cell r="I141">
            <v>4</v>
          </cell>
        </row>
        <row r="142">
          <cell r="B142">
            <v>7624</v>
          </cell>
          <cell r="C142" t="str">
            <v>Laurea DM270</v>
          </cell>
          <cell r="D142" t="str">
            <v>SI</v>
          </cell>
          <cell r="E142" t="str">
            <v>SCIENZE DELLA COMUNICAZIONE (D.M.270/04)</v>
          </cell>
          <cell r="F142">
            <v>5</v>
          </cell>
          <cell r="G142">
            <v>4</v>
          </cell>
          <cell r="H142">
            <v>4</v>
          </cell>
          <cell r="I142">
            <v>5</v>
          </cell>
        </row>
        <row r="143">
          <cell r="B143">
            <v>7626</v>
          </cell>
          <cell r="C143" t="str">
            <v>Laurea DM270</v>
          </cell>
          <cell r="D143" t="str">
            <v>NO</v>
          </cell>
          <cell r="E143" t="str">
            <v>SCIENZE DELLA COMUNICAZIONE E DELL'ANIMAZIONE SOCIO-CULTURALE (D.M. 270/04)</v>
          </cell>
          <cell r="F143">
            <v>0</v>
          </cell>
          <cell r="G143">
            <v>1</v>
          </cell>
          <cell r="H143">
            <v>0</v>
          </cell>
          <cell r="I143">
            <v>1</v>
          </cell>
        </row>
        <row r="144">
          <cell r="B144">
            <v>7703</v>
          </cell>
          <cell r="C144" t="str">
            <v>Laurea DM270</v>
          </cell>
          <cell r="D144" t="str">
            <v>NO</v>
          </cell>
          <cell r="E144" t="str">
            <v>SCIENZE DELLA COMUNICAZIONE NELLE ORGANIZZAZIONI (D.M.270/04) - TARANTO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>
            <v>7623</v>
          </cell>
          <cell r="C145" t="str">
            <v>Laurea DM270</v>
          </cell>
          <cell r="D145" t="str">
            <v>NO</v>
          </cell>
          <cell r="E145" t="str">
            <v>SCIENZE DELLA FORMAZIONE (D.M.270/04)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B146">
            <v>7622</v>
          </cell>
          <cell r="C146" t="str">
            <v>Laurea DM270</v>
          </cell>
          <cell r="D146" t="str">
            <v>NO</v>
          </cell>
          <cell r="E146" t="str">
            <v>SCIENZE DELL'EDUCAZIONE (D.M.270/04)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</row>
        <row r="147">
          <cell r="B147">
            <v>8966</v>
          </cell>
          <cell r="C147" t="str">
            <v>Laurea DM270</v>
          </cell>
          <cell r="D147" t="str">
            <v>SI</v>
          </cell>
          <cell r="E147" t="str">
            <v>SCIENZE DELL'EDUCAZIONE E DELLA FORMAZIONE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>
            <v>7702</v>
          </cell>
          <cell r="C148" t="str">
            <v>Laurea DM270</v>
          </cell>
          <cell r="D148" t="str">
            <v>NO</v>
          </cell>
          <cell r="E148" t="str">
            <v>SCIENZE DELL'EDUCAZIONE E DELL'ANIMAZIONE SOCIO CULTURALE (D.M.270/04)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>
            <v>7625</v>
          </cell>
          <cell r="C149" t="str">
            <v>Laurea DM270</v>
          </cell>
          <cell r="D149" t="str">
            <v>SI</v>
          </cell>
          <cell r="E149" t="str">
            <v>SCIENZE E TECNICHE PSICOLOGICHE (D.M.270/04)</v>
          </cell>
          <cell r="F149">
            <v>1</v>
          </cell>
          <cell r="G149">
            <v>3</v>
          </cell>
          <cell r="H149">
            <v>3</v>
          </cell>
          <cell r="I149">
            <v>3</v>
          </cell>
        </row>
        <row r="150">
          <cell r="B150">
            <v>1089</v>
          </cell>
          <cell r="C150" t="str">
            <v>Laurea DM509</v>
          </cell>
          <cell r="D150" t="str">
            <v>NO</v>
          </cell>
          <cell r="E150" t="str">
            <v>EDUC.PROF.LE NEL CAMPO DEL DISAGIO MINORILE, DEVIANZA E MARGINALITA'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B151">
            <v>1108</v>
          </cell>
          <cell r="C151" t="str">
            <v>Laurea DM509</v>
          </cell>
          <cell r="D151" t="str">
            <v>NO</v>
          </cell>
          <cell r="E151" t="str">
            <v>EDUC.PROF.NEL CAMPO DEL DIS.MINORILE,DEVIANZA E MARG. (TARANTO)</v>
          </cell>
          <cell r="F151">
            <v>0</v>
          </cell>
          <cell r="G151">
            <v>2</v>
          </cell>
          <cell r="H151">
            <v>0</v>
          </cell>
          <cell r="I151">
            <v>0</v>
          </cell>
        </row>
        <row r="152">
          <cell r="B152">
            <v>1043</v>
          </cell>
          <cell r="C152" t="str">
            <v>Laurea DM509</v>
          </cell>
          <cell r="D152" t="str">
            <v>NO</v>
          </cell>
          <cell r="E152" t="str">
            <v>SCIENZE DELLA COMUNICAZIONE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>
            <v>1090</v>
          </cell>
          <cell r="C153" t="str">
            <v>Laurea DM509</v>
          </cell>
          <cell r="D153" t="str">
            <v>NO</v>
          </cell>
          <cell r="E153" t="str">
            <v>SCIENZE DELLA COMUNICAZIONE (TARANTO)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B154">
            <v>1044</v>
          </cell>
          <cell r="C154" t="str">
            <v>Laurea DM509</v>
          </cell>
          <cell r="D154" t="str">
            <v>NO</v>
          </cell>
          <cell r="E154" t="str">
            <v>SCIENZE DELL'EDUCAZIONE E DELLA FORMAZIONE</v>
          </cell>
          <cell r="F154">
            <v>1</v>
          </cell>
          <cell r="G154">
            <v>1</v>
          </cell>
          <cell r="H154">
            <v>1</v>
          </cell>
          <cell r="I154">
            <v>0</v>
          </cell>
        </row>
        <row r="155">
          <cell r="B155">
            <v>1045</v>
          </cell>
          <cell r="C155" t="str">
            <v>Laurea DM509</v>
          </cell>
          <cell r="D155" t="str">
            <v>NO</v>
          </cell>
          <cell r="E155" t="str">
            <v>SCIENZE E TECNICHE PSICOLOGICHE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>
            <v>1109</v>
          </cell>
          <cell r="C156" t="str">
            <v>Laurea DM509</v>
          </cell>
          <cell r="D156" t="str">
            <v>NO</v>
          </cell>
          <cell r="E156" t="str">
            <v>SCIENZE E TECNOLOGIE DELLA MODA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B157">
            <v>1110</v>
          </cell>
          <cell r="C157" t="str">
            <v>Laurea DM509</v>
          </cell>
          <cell r="D157" t="str">
            <v>NO</v>
          </cell>
          <cell r="E157" t="str">
            <v>SCIENZE E TECNOLOGIE DELLA MODA (TARANTO)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B158">
            <v>8606</v>
          </cell>
          <cell r="C158" t="str">
            <v>Laurea magistrale ciclo unico 5 anni DM270</v>
          </cell>
          <cell r="D158" t="str">
            <v>SI</v>
          </cell>
          <cell r="E158" t="str">
            <v>SCIENZE DELLA FORMAZIONE PRIMARIA (D.M.270/04)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>
            <v>8605</v>
          </cell>
          <cell r="C159" t="str">
            <v>Laurea magistrale DM270</v>
          </cell>
          <cell r="D159" t="str">
            <v>NO</v>
          </cell>
          <cell r="E159" t="str">
            <v>CONSULENTE PER I SERVIZI ALLA PERSONA E ALLE IMPRESE (D.M.270/04)</v>
          </cell>
          <cell r="F159">
            <v>0</v>
          </cell>
          <cell r="G159">
            <v>0</v>
          </cell>
          <cell r="H159">
            <v>0</v>
          </cell>
          <cell r="I159">
            <v>2</v>
          </cell>
        </row>
        <row r="160">
          <cell r="B160">
            <v>8014</v>
          </cell>
          <cell r="C160" t="str">
            <v>Laurea magistrale DM270</v>
          </cell>
          <cell r="D160" t="str">
            <v>SI</v>
          </cell>
          <cell r="E160" t="str">
            <v>FORMAZIONE E GESTIONE DELLE RISORSE UMANE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B161">
            <v>8602</v>
          </cell>
          <cell r="C161" t="str">
            <v>Laurea magistrale DM270</v>
          </cell>
          <cell r="D161" t="str">
            <v>NO</v>
          </cell>
          <cell r="E161" t="str">
            <v>INFORMAZIONE E SISTEMI EDITORIALI (D.M.270/04)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</row>
        <row r="162">
          <cell r="B162">
            <v>8608</v>
          </cell>
          <cell r="C162" t="str">
            <v>Laurea magistrale DM270</v>
          </cell>
          <cell r="D162" t="str">
            <v>NO</v>
          </cell>
          <cell r="E162" t="str">
            <v>PROGETTAZIONE E GESTIONE FORMATIVA NELL'ERA DIGITALE (D.M. 270/04)</v>
          </cell>
          <cell r="F162">
            <v>0</v>
          </cell>
          <cell r="G162">
            <v>0</v>
          </cell>
          <cell r="H162">
            <v>0</v>
          </cell>
          <cell r="I162">
            <v>1</v>
          </cell>
        </row>
        <row r="163">
          <cell r="B163">
            <v>8603</v>
          </cell>
          <cell r="C163" t="str">
            <v>Laurea magistrale DM270</v>
          </cell>
          <cell r="D163" t="str">
            <v>SI</v>
          </cell>
          <cell r="E163" t="str">
            <v>PSICOLOGIA CLINICA (D.M.270/04)</v>
          </cell>
          <cell r="F163">
            <v>0</v>
          </cell>
          <cell r="G163">
            <v>1</v>
          </cell>
          <cell r="H163">
            <v>2</v>
          </cell>
          <cell r="I163">
            <v>2</v>
          </cell>
        </row>
        <row r="164">
          <cell r="B164">
            <v>8601</v>
          </cell>
          <cell r="C164" t="str">
            <v>Laurea magistrale DM270</v>
          </cell>
          <cell r="D164" t="str">
            <v>NO</v>
          </cell>
          <cell r="E164" t="str">
            <v>SCIENZE DELL'EDUCAZIONE DEGLI ADULTI E DELLA FORMAZIONE CONTINUA (D.M.270/04)</v>
          </cell>
          <cell r="F164">
            <v>0</v>
          </cell>
          <cell r="G164">
            <v>1</v>
          </cell>
          <cell r="H164">
            <v>2</v>
          </cell>
          <cell r="I164">
            <v>0</v>
          </cell>
        </row>
        <row r="165">
          <cell r="B165">
            <v>8607</v>
          </cell>
          <cell r="C165" t="str">
            <v>Laurea magistrale DM270</v>
          </cell>
          <cell r="D165" t="str">
            <v>SI</v>
          </cell>
          <cell r="E165" t="str">
            <v>SCIENZE DELL'INFORMAZIONE EDITORIALE, PUBBLICA E SOCIALE (D.M.270/04)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</row>
        <row r="166">
          <cell r="B166">
            <v>8604</v>
          </cell>
          <cell r="C166" t="str">
            <v>Laurea magistrale DM270</v>
          </cell>
          <cell r="D166" t="str">
            <v>SI</v>
          </cell>
          <cell r="E166" t="str">
            <v>SCIENZE PEDAGOGICHE (D.M.270/04)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>
            <v>5042</v>
          </cell>
          <cell r="C167" t="str">
            <v>Laurea specialistica DM509</v>
          </cell>
          <cell r="D167" t="str">
            <v>NO</v>
          </cell>
          <cell r="E167" t="str">
            <v>COMUNICAZIONE E MULTIMEDIALITA'</v>
          </cell>
          <cell r="F167">
            <v>1</v>
          </cell>
          <cell r="G167">
            <v>0</v>
          </cell>
          <cell r="H167">
            <v>0</v>
          </cell>
          <cell r="I167">
            <v>0</v>
          </cell>
        </row>
        <row r="168">
          <cell r="B168">
            <v>5037</v>
          </cell>
          <cell r="C168" t="str">
            <v>Laurea specialistica DM509</v>
          </cell>
          <cell r="D168" t="str">
            <v>NO</v>
          </cell>
          <cell r="E168" t="str">
            <v>PROGRAMMAZIONE E GESTIONE DEI SERVIZI EDUCATIVI E FORMATIVI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>
            <v>5039</v>
          </cell>
          <cell r="C169" t="str">
            <v>Laurea specialistica DM509</v>
          </cell>
          <cell r="D169" t="str">
            <v>NO</v>
          </cell>
          <cell r="E169" t="str">
            <v>PSICOLOGIA CLINICA DELLO SVILUPPO E DELLE RELAZIONI</v>
          </cell>
          <cell r="F169">
            <v>0</v>
          </cell>
          <cell r="G169">
            <v>1</v>
          </cell>
          <cell r="H169">
            <v>0</v>
          </cell>
          <cell r="I169">
            <v>0</v>
          </cell>
        </row>
        <row r="170">
          <cell r="B170">
            <v>5038</v>
          </cell>
          <cell r="C170" t="str">
            <v>Laurea specialistica DM509</v>
          </cell>
          <cell r="D170" t="str">
            <v>NO</v>
          </cell>
          <cell r="E170" t="str">
            <v>PSICOLOGIA DELL'ORGANIZZAZIONE E DELLA COMUNICAZIONE</v>
          </cell>
          <cell r="F170">
            <v>0</v>
          </cell>
          <cell r="G170">
            <v>1</v>
          </cell>
          <cell r="H170">
            <v>0</v>
          </cell>
          <cell r="I170">
            <v>0</v>
          </cell>
        </row>
        <row r="171">
          <cell r="B171">
            <v>5058</v>
          </cell>
          <cell r="C171" t="str">
            <v>Laurea specialistica DM509</v>
          </cell>
          <cell r="D171" t="str">
            <v>NO</v>
          </cell>
          <cell r="E171" t="str">
            <v>SCIENZE DELL'EDUCAZIONE DEGLI ADULTI E FORMAZIONE CONTINUA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B172">
            <v>5041</v>
          </cell>
          <cell r="C172" t="str">
            <v>Laurea specialistica DM509</v>
          </cell>
          <cell r="D172" t="str">
            <v>NO</v>
          </cell>
          <cell r="E172" t="str">
            <v>SCIENZE PEDAGOGICHE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>
            <v>7753</v>
          </cell>
          <cell r="C173" t="str">
            <v>Laurea DM270</v>
          </cell>
          <cell r="D173" t="str">
            <v>NO</v>
          </cell>
          <cell r="E173" t="str">
            <v>SCIENZE E TECNOLOGIE PER I BENI CULTURALI (D.M.270/04)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</row>
        <row r="174">
          <cell r="B174">
            <v>7751</v>
          </cell>
          <cell r="C174" t="str">
            <v>Laurea DM270</v>
          </cell>
          <cell r="D174" t="str">
            <v>SI</v>
          </cell>
          <cell r="E174" t="str">
            <v>SCIENZE GEOLOGICHE (D.M.270/04)</v>
          </cell>
          <cell r="F174">
            <v>0</v>
          </cell>
          <cell r="G174">
            <v>0</v>
          </cell>
          <cell r="H174">
            <v>2</v>
          </cell>
          <cell r="I174">
            <v>1</v>
          </cell>
        </row>
        <row r="175">
          <cell r="B175">
            <v>1058</v>
          </cell>
          <cell r="C175" t="str">
            <v>Laurea DM509</v>
          </cell>
          <cell r="D175" t="str">
            <v>NO</v>
          </cell>
          <cell r="E175" t="str">
            <v>SCIENZA E TECNOL.DIAGNOSTICA CONSERVAZIONE BENI CULTURALI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>
            <v>1061</v>
          </cell>
          <cell r="C176" t="str">
            <v>Laurea DM509</v>
          </cell>
          <cell r="D176" t="str">
            <v>NO</v>
          </cell>
          <cell r="E176" t="str">
            <v>SCIENZE GEOLOGICHE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B177">
            <v>8016</v>
          </cell>
          <cell r="C177" t="str">
            <v>Laurea magistrale ciclo unico 5 anni</v>
          </cell>
          <cell r="D177" t="str">
            <v>SI</v>
          </cell>
          <cell r="E177" t="str">
            <v>CONSERVAZIONE E RESTAURO DEI BENI CULTURALI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>
            <v>8742</v>
          </cell>
          <cell r="C178" t="str">
            <v>Laurea magistrale DM270</v>
          </cell>
          <cell r="D178" t="str">
            <v>NO</v>
          </cell>
          <cell r="E178" t="str">
            <v>SCIENZA PER LA DIAGNOSTICA E CONSERVAZIONE DEI BENI CULTURALI (D.M.270/04)</v>
          </cell>
          <cell r="F178">
            <v>0</v>
          </cell>
          <cell r="G178">
            <v>1</v>
          </cell>
          <cell r="H178">
            <v>0</v>
          </cell>
          <cell r="I178">
            <v>0</v>
          </cell>
        </row>
        <row r="179">
          <cell r="B179">
            <v>8751</v>
          </cell>
          <cell r="C179" t="str">
            <v>Laurea magistrale DM270</v>
          </cell>
          <cell r="D179" t="str">
            <v>SI</v>
          </cell>
          <cell r="E179" t="str">
            <v>SCIENZE GEOLOGICHE E GEOFISICHE (D.M.270/04)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B180">
            <v>5048</v>
          </cell>
          <cell r="C180" t="str">
            <v>Laurea specialistica DM509</v>
          </cell>
          <cell r="D180" t="str">
            <v>NO</v>
          </cell>
          <cell r="E180" t="str">
            <v>SCIENZA E TECNOLOGIE PER L'AMBIENTE E IL TERRITORIO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>
            <v>7054</v>
          </cell>
          <cell r="C181" t="str">
            <v>Laurea DM270</v>
          </cell>
          <cell r="D181" t="str">
            <v>SI</v>
          </cell>
          <cell r="E181" t="str">
            <v>ECONOMIA E COMMERCIO (D.M.270/04)</v>
          </cell>
          <cell r="F181">
            <v>5</v>
          </cell>
          <cell r="G181">
            <v>9</v>
          </cell>
          <cell r="H181">
            <v>4</v>
          </cell>
          <cell r="I181">
            <v>24</v>
          </cell>
        </row>
        <row r="182">
          <cell r="B182">
            <v>7055</v>
          </cell>
          <cell r="C182" t="str">
            <v>Laurea DM270</v>
          </cell>
          <cell r="D182" t="str">
            <v>SI</v>
          </cell>
          <cell r="E182" t="str">
            <v>SCIENZE STATISTICHE (D.M.270/04)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>
            <v>1012</v>
          </cell>
          <cell r="C183" t="str">
            <v>Laurea DM509</v>
          </cell>
          <cell r="D183" t="str">
            <v>NO</v>
          </cell>
          <cell r="E183" t="str">
            <v>ECONOMIA E COMMERCIO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</row>
        <row r="184">
          <cell r="B184">
            <v>1014</v>
          </cell>
          <cell r="C184" t="str">
            <v>Laurea DM509</v>
          </cell>
          <cell r="D184" t="str">
            <v>NO</v>
          </cell>
          <cell r="E184" t="str">
            <v>SCIENZE STATISTICHE ED ECONOMICHE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>
            <v>8964</v>
          </cell>
          <cell r="C185" t="str">
            <v>Laurea magistrale DM270</v>
          </cell>
          <cell r="D185" t="str">
            <v>SI</v>
          </cell>
          <cell r="E185" t="str">
            <v>ECONOMIA E COMMERCIO (Laurea Magistrale)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>
            <v>8054</v>
          </cell>
          <cell r="C186" t="str">
            <v>Laurea magistrale DM270</v>
          </cell>
          <cell r="D186" t="str">
            <v>NO</v>
          </cell>
          <cell r="E186" t="str">
            <v>ECONOMIA E GESTIONE DELLE AZIENDE E DEI SISTEMI TURISTICI</v>
          </cell>
          <cell r="F186">
            <v>1</v>
          </cell>
          <cell r="G186">
            <v>1</v>
          </cell>
          <cell r="H186">
            <v>0</v>
          </cell>
          <cell r="I186">
            <v>0</v>
          </cell>
        </row>
        <row r="187">
          <cell r="B187">
            <v>8015</v>
          </cell>
          <cell r="C187" t="str">
            <v>Laurea magistrale DM270</v>
          </cell>
          <cell r="D187" t="str">
            <v>SI</v>
          </cell>
          <cell r="E187" t="str">
            <v>ECONOMIA E STRATEGIE PER I MERCATI INTERNAZIONALI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B188">
            <v>8965</v>
          </cell>
          <cell r="C188" t="str">
            <v>Laurea magistrale DM270</v>
          </cell>
          <cell r="D188" t="str">
            <v>SI</v>
          </cell>
          <cell r="E188" t="str">
            <v>STATISTICA E METODI PER L'ECONOMIA E LA FINANZA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>
            <v>8057</v>
          </cell>
          <cell r="C189" t="str">
            <v>Laurea magistrale DM270</v>
          </cell>
          <cell r="D189" t="str">
            <v>NO</v>
          </cell>
          <cell r="E189" t="str">
            <v>STATISTICA PER LE DECISIONI FINANZIARIE E ATTUARIALI (D.M.270/04)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B190">
            <v>5016</v>
          </cell>
          <cell r="C190" t="str">
            <v>Laurea specialistica DM509</v>
          </cell>
          <cell r="D190" t="str">
            <v>NO</v>
          </cell>
          <cell r="E190" t="str">
            <v>STATISTICA PER LE DECISIONI SOCIO-ECONOMICHE E FINANZIARIE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B191">
            <v>7924</v>
          </cell>
          <cell r="C191" t="str">
            <v>Laurea DM270</v>
          </cell>
          <cell r="D191" t="str">
            <v>SI</v>
          </cell>
          <cell r="E191" t="str">
            <v>SCIENZE DEL SERVIZIO SOCIALE (D.M.270/04)</v>
          </cell>
          <cell r="F191">
            <v>2</v>
          </cell>
          <cell r="G191">
            <v>4</v>
          </cell>
          <cell r="H191">
            <v>4</v>
          </cell>
          <cell r="I191">
            <v>2</v>
          </cell>
        </row>
        <row r="192">
          <cell r="B192">
            <v>7922</v>
          </cell>
          <cell r="C192" t="str">
            <v>Laurea DM270</v>
          </cell>
          <cell r="D192" t="str">
            <v>SI</v>
          </cell>
          <cell r="E192" t="str">
            <v>SCIENZE DELLA AMMINISTRAZIONE PUBBLICA E PRIVATA (D.M.270/04)</v>
          </cell>
          <cell r="F192">
            <v>0</v>
          </cell>
          <cell r="G192">
            <v>0</v>
          </cell>
          <cell r="H192">
            <v>3</v>
          </cell>
          <cell r="I192">
            <v>2</v>
          </cell>
        </row>
        <row r="193">
          <cell r="B193">
            <v>7923</v>
          </cell>
          <cell r="C193" t="str">
            <v>Laurea DM270</v>
          </cell>
          <cell r="D193" t="str">
            <v>SI</v>
          </cell>
          <cell r="E193" t="str">
            <v>SCIENZE POLITICHE RELAZIONI INTERNAZIONALI E STUDI EUROPEI (D.M.270/04)</v>
          </cell>
          <cell r="F193">
            <v>6</v>
          </cell>
          <cell r="G193">
            <v>8</v>
          </cell>
          <cell r="H193">
            <v>5</v>
          </cell>
          <cell r="I193">
            <v>4</v>
          </cell>
        </row>
        <row r="194">
          <cell r="B194">
            <v>1066</v>
          </cell>
          <cell r="C194" t="str">
            <v>Laurea DM509</v>
          </cell>
          <cell r="D194" t="str">
            <v>NO</v>
          </cell>
          <cell r="E194" t="str">
            <v>IN PACE,DIR. UMANI E COOPER.SVILUPPO NELL'AREA MEDITERRANEA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B195">
            <v>1064</v>
          </cell>
          <cell r="C195" t="str">
            <v>Laurea DM509</v>
          </cell>
          <cell r="D195" t="str">
            <v>NO</v>
          </cell>
          <cell r="E195" t="str">
            <v>OPERATORI DEI SERVIZI SOCIALI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>
            <v>1065</v>
          </cell>
          <cell r="C196" t="str">
            <v>Laurea DM509</v>
          </cell>
          <cell r="D196" t="str">
            <v>NO</v>
          </cell>
          <cell r="E196" t="str">
            <v>OPERATORI DELLE AMMINISTRAZIONI PUBBLICHE E PRIVATE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B197">
            <v>1067</v>
          </cell>
          <cell r="C197" t="str">
            <v>Laurea DM509</v>
          </cell>
          <cell r="D197" t="str">
            <v>NO</v>
          </cell>
          <cell r="E197" t="str">
            <v>SCIENZE POLITICHE E SOCIALI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B198">
            <v>1068</v>
          </cell>
          <cell r="C198" t="str">
            <v>Laurea DM509</v>
          </cell>
          <cell r="D198" t="str">
            <v>NO</v>
          </cell>
          <cell r="E198" t="str">
            <v>SCIENZE POLITICHE,RELAZIONI INTERNAZIONALI E STUDI EUROPEI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B199">
            <v>8914</v>
          </cell>
          <cell r="C199" t="str">
            <v>Laurea magistrale DM270</v>
          </cell>
          <cell r="D199" t="str">
            <v>SI</v>
          </cell>
          <cell r="E199" t="str">
            <v>PROGETTAZIONE DELLE POLITICHE DI INCLUSIONE SOCIALE (D.M.270/04)</v>
          </cell>
          <cell r="F199">
            <v>1</v>
          </cell>
          <cell r="G199">
            <v>0</v>
          </cell>
          <cell r="H199">
            <v>1</v>
          </cell>
          <cell r="I199">
            <v>1</v>
          </cell>
        </row>
        <row r="200">
          <cell r="B200">
            <v>8912</v>
          </cell>
          <cell r="C200" t="str">
            <v>Laurea magistrale DM270</v>
          </cell>
          <cell r="D200" t="str">
            <v>SI</v>
          </cell>
          <cell r="E200" t="str">
            <v>RELAZIONI INTERNAZIONALI (D.M.270/04)</v>
          </cell>
          <cell r="F200">
            <v>1</v>
          </cell>
          <cell r="G200">
            <v>2</v>
          </cell>
          <cell r="H200">
            <v>2</v>
          </cell>
          <cell r="I200">
            <v>4</v>
          </cell>
        </row>
        <row r="201">
          <cell r="B201">
            <v>8913</v>
          </cell>
          <cell r="C201" t="str">
            <v>Laurea magistrale DM270</v>
          </cell>
          <cell r="D201" t="str">
            <v>SI</v>
          </cell>
          <cell r="E201" t="str">
            <v>SCIENZE DELLE AMMINISTRAZIONI (D.M.270/04)</v>
          </cell>
          <cell r="F201">
            <v>0</v>
          </cell>
          <cell r="G201">
            <v>0</v>
          </cell>
          <cell r="H201">
            <v>1</v>
          </cell>
          <cell r="I201">
            <v>1</v>
          </cell>
        </row>
        <row r="202">
          <cell r="B202">
            <v>5055</v>
          </cell>
          <cell r="C202" t="str">
            <v>Laurea specialistica DM509</v>
          </cell>
          <cell r="D202" t="str">
            <v>NO</v>
          </cell>
          <cell r="E202" t="str">
            <v>MANAGEMENT AMMINISTRATIVO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5050</v>
          </cell>
          <cell r="C203" t="str">
            <v>Laurea specialistica DM509</v>
          </cell>
          <cell r="D203" t="str">
            <v>NO</v>
          </cell>
          <cell r="E203" t="str">
            <v>RELAZIONI INTERNAZIONALI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B204">
            <v>1037</v>
          </cell>
          <cell r="C204" t="str">
            <v>Laurea ciclo unico 5 anni DM509</v>
          </cell>
          <cell r="D204" t="str">
            <v>NO</v>
          </cell>
          <cell r="E204" t="str">
            <v>ODONTOIATRIA E PROTESI DENTARIA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B205">
            <v>1036</v>
          </cell>
          <cell r="C205" t="str">
            <v>Laurea ciclo unico 6 anni DM509</v>
          </cell>
          <cell r="D205" t="str">
            <v>NO</v>
          </cell>
          <cell r="E205" t="str">
            <v>MEDICINA E CHIRURGIA</v>
          </cell>
          <cell r="F205">
            <v>44</v>
          </cell>
          <cell r="G205">
            <v>87</v>
          </cell>
          <cell r="H205">
            <v>92</v>
          </cell>
          <cell r="I205">
            <v>74</v>
          </cell>
        </row>
        <row r="206">
          <cell r="B206">
            <v>7462</v>
          </cell>
          <cell r="C206" t="str">
            <v>Laurea DM270</v>
          </cell>
          <cell r="D206" t="str">
            <v>SI</v>
          </cell>
          <cell r="E206" t="str">
            <v>ASSISTENZA SANITARIA (D.M. 270/04)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B207">
            <v>7463</v>
          </cell>
          <cell r="C207" t="str">
            <v>Laurea DM270</v>
          </cell>
          <cell r="D207" t="str">
            <v>SI</v>
          </cell>
          <cell r="E207" t="str">
            <v>DIETISTICA (D.M. 270/04)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B208">
            <v>7464</v>
          </cell>
          <cell r="C208" t="str">
            <v>Laurea DM270</v>
          </cell>
          <cell r="D208" t="str">
            <v>SI</v>
          </cell>
          <cell r="E208" t="str">
            <v>EDUCAZIONE PROFESSIONALE (D.M. 270/04)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B209">
            <v>7465</v>
          </cell>
          <cell r="C209" t="str">
            <v>Laurea DM270</v>
          </cell>
          <cell r="D209" t="str">
            <v>SI</v>
          </cell>
          <cell r="E209" t="str">
            <v>FISIOTERAPIA (D.M. 270/04)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B210">
            <v>7466</v>
          </cell>
          <cell r="C210" t="str">
            <v>Laurea DM270</v>
          </cell>
          <cell r="D210" t="str">
            <v>SI</v>
          </cell>
          <cell r="E210" t="str">
            <v>IGIENE DENTALE (D.M. 270/04)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B211">
            <v>7467</v>
          </cell>
          <cell r="C211" t="str">
            <v>Laurea DM270</v>
          </cell>
          <cell r="D211" t="str">
            <v>SI</v>
          </cell>
          <cell r="E211" t="str">
            <v>INFERMIERISTICA (D.M. 270/04)</v>
          </cell>
          <cell r="F211">
            <v>0</v>
          </cell>
          <cell r="G211">
            <v>0</v>
          </cell>
          <cell r="H211">
            <v>0</v>
          </cell>
          <cell r="I211">
            <v>3</v>
          </cell>
        </row>
        <row r="212">
          <cell r="B212">
            <v>7468</v>
          </cell>
          <cell r="C212" t="str">
            <v>Laurea DM270</v>
          </cell>
          <cell r="D212" t="str">
            <v>SI</v>
          </cell>
          <cell r="E212" t="str">
            <v>LOGOPEDIA (D.M.270/04)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B213">
            <v>7469</v>
          </cell>
          <cell r="C213" t="str">
            <v>Laurea DM270</v>
          </cell>
          <cell r="D213" t="str">
            <v>SI</v>
          </cell>
          <cell r="E213" t="str">
            <v>ORTOTTICA ED ASSISTENZA OFTALMOLOGICA (D.M.270/04)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B214">
            <v>7470</v>
          </cell>
          <cell r="C214" t="str">
            <v>Laurea DM270</v>
          </cell>
          <cell r="D214" t="str">
            <v>SI</v>
          </cell>
          <cell r="E214" t="str">
            <v>OSTETRICIA (D.M.270/04)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B215">
            <v>7597</v>
          </cell>
          <cell r="C215" t="str">
            <v>Laurea DM270</v>
          </cell>
          <cell r="D215" t="str">
            <v>SI</v>
          </cell>
          <cell r="E215" t="str">
            <v>SCIENZE DELLE ATTIVITA' MOTORIE E SPORTIVE (D.M.270/04)</v>
          </cell>
          <cell r="F215">
            <v>0</v>
          </cell>
          <cell r="G215">
            <v>0</v>
          </cell>
          <cell r="H215">
            <v>0</v>
          </cell>
          <cell r="I215">
            <v>1</v>
          </cell>
        </row>
        <row r="216">
          <cell r="B216">
            <v>7471</v>
          </cell>
          <cell r="C216" t="str">
            <v>Laurea DM270</v>
          </cell>
          <cell r="D216" t="str">
            <v>SI</v>
          </cell>
          <cell r="E216" t="str">
            <v>TECNICHE AUDIOMETRICHE (D.M.270/04)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B217">
            <v>7472</v>
          </cell>
          <cell r="C217" t="str">
            <v>Laurea DM270</v>
          </cell>
          <cell r="D217" t="str">
            <v>SI</v>
          </cell>
          <cell r="E217" t="str">
            <v>TECNICHE AUDIOPROTESICHE  (D.M.270/04)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B218">
            <v>7473</v>
          </cell>
          <cell r="C218" t="str">
            <v>Laurea DM270</v>
          </cell>
          <cell r="D218" t="str">
            <v>SI</v>
          </cell>
          <cell r="E218" t="str">
            <v>TECNICHE DELLA PREV.NELL'AMBIENTE E NEI LUOGHI DI LAVORO (D.M.270/04)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B219">
            <v>7474</v>
          </cell>
          <cell r="C219" t="str">
            <v>Laurea DM270</v>
          </cell>
          <cell r="D219" t="str">
            <v>SI</v>
          </cell>
          <cell r="E219" t="str">
            <v>TECNICHE DELLA RIABILITAZIONE PSICHIATRICA (D.M.270/04)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B220">
            <v>7475</v>
          </cell>
          <cell r="C220" t="str">
            <v>Laurea DM270</v>
          </cell>
          <cell r="D220" t="str">
            <v>SI</v>
          </cell>
          <cell r="E220" t="str">
            <v>TECNICHE DI FISIOPATOLOGIA CARDIOCIRCOLATORIA E PERFUSIONE CARDIOVASCOLARE (D.M. 270/04)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>
            <v>7476</v>
          </cell>
          <cell r="C221" t="str">
            <v>Laurea DM270</v>
          </cell>
          <cell r="D221" t="str">
            <v>SI</v>
          </cell>
          <cell r="E221" t="str">
            <v>TECNICHE DI LABORATORIO BIOMEDICO (D.M.270/04)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B222">
            <v>7477</v>
          </cell>
          <cell r="C222" t="str">
            <v>Laurea DM270</v>
          </cell>
          <cell r="D222" t="str">
            <v>SI</v>
          </cell>
          <cell r="E222" t="str">
            <v>TECNICHE DI NEUROFISIOPATOLOGIA (D.M.270/04)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B223">
            <v>7478</v>
          </cell>
          <cell r="C223" t="str">
            <v>Laurea DM270</v>
          </cell>
          <cell r="D223" t="str">
            <v>SI</v>
          </cell>
          <cell r="E223" t="str">
            <v>TECNICHE DI RADIOLOGIA MEDICA, PER IMMAGINI E RADIOTERAPIA (D.M. 270/04)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B224">
            <v>1111</v>
          </cell>
          <cell r="C224" t="str">
            <v>Laurea DM509</v>
          </cell>
          <cell r="D224" t="str">
            <v>NO</v>
          </cell>
          <cell r="E224" t="str">
            <v>ASSISTENZA SANITARIA</v>
          </cell>
          <cell r="F224">
            <v>0</v>
          </cell>
          <cell r="G224">
            <v>0</v>
          </cell>
          <cell r="H224">
            <v>1</v>
          </cell>
          <cell r="I224">
            <v>0</v>
          </cell>
        </row>
        <row r="225">
          <cell r="B225">
            <v>1026</v>
          </cell>
          <cell r="C225" t="str">
            <v>Laurea DM509</v>
          </cell>
          <cell r="D225" t="str">
            <v>NO</v>
          </cell>
          <cell r="E225" t="str">
            <v>DIETISTICA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B226">
            <v>1112</v>
          </cell>
          <cell r="C226" t="str">
            <v>Laurea DM509</v>
          </cell>
          <cell r="D226" t="str">
            <v>NO</v>
          </cell>
          <cell r="E226" t="str">
            <v>EDUCAZIONE PROFESSIONALE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>
            <v>1027</v>
          </cell>
          <cell r="C227" t="str">
            <v>Laurea DM509</v>
          </cell>
          <cell r="D227" t="str">
            <v>NO</v>
          </cell>
          <cell r="E227" t="str">
            <v>FISIOTERAPIA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B228">
            <v>1028</v>
          </cell>
          <cell r="C228" t="str">
            <v>Laurea DM509</v>
          </cell>
          <cell r="D228" t="str">
            <v>NO</v>
          </cell>
          <cell r="E228" t="str">
            <v>IGIENE DENTALE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B229">
            <v>1029</v>
          </cell>
          <cell r="C229" t="str">
            <v>Laurea DM509</v>
          </cell>
          <cell r="D229" t="str">
            <v>NO</v>
          </cell>
          <cell r="E229" t="str">
            <v>INFERMIERISTICA</v>
          </cell>
          <cell r="F229">
            <v>1</v>
          </cell>
          <cell r="G229">
            <v>0</v>
          </cell>
          <cell r="H229">
            <v>1</v>
          </cell>
          <cell r="I229">
            <v>0</v>
          </cell>
        </row>
        <row r="230">
          <cell r="B230">
            <v>1030</v>
          </cell>
          <cell r="C230" t="str">
            <v>Laurea DM509</v>
          </cell>
          <cell r="D230" t="str">
            <v>NO</v>
          </cell>
          <cell r="E230" t="str">
            <v>LOGOPEDIA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B231">
            <v>1031</v>
          </cell>
          <cell r="C231" t="str">
            <v>Laurea DM509</v>
          </cell>
          <cell r="D231" t="str">
            <v>NO</v>
          </cell>
          <cell r="E231" t="str">
            <v>ORTOTTICA ED ASSISTENZA OFTALMOLOGICA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B232">
            <v>1032</v>
          </cell>
          <cell r="C232" t="str">
            <v>Laurea DM509</v>
          </cell>
          <cell r="D232" t="str">
            <v>NO</v>
          </cell>
          <cell r="E232" t="str">
            <v>OSTETRICIA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B233">
            <v>1033</v>
          </cell>
          <cell r="C233" t="str">
            <v>Laurea DM509</v>
          </cell>
          <cell r="D233" t="str">
            <v>NO</v>
          </cell>
          <cell r="E233" t="str">
            <v>TECNICHE AUDIOMETRICHE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B234">
            <v>1034</v>
          </cell>
          <cell r="C234" t="str">
            <v>Laurea DM509</v>
          </cell>
          <cell r="D234" t="str">
            <v>NO</v>
          </cell>
          <cell r="E234" t="str">
            <v>TECNICHE AUDIOPROTESICHE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B235">
            <v>1093</v>
          </cell>
          <cell r="C235" t="str">
            <v>Laurea DM509</v>
          </cell>
          <cell r="D235" t="str">
            <v>NO</v>
          </cell>
          <cell r="E235" t="str">
            <v>TECNICHE DELLA PREV.NELL'AMBIENTE E NEI LUOGHI DI LAVORO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B236">
            <v>1095</v>
          </cell>
          <cell r="C236" t="str">
            <v>Laurea DM509</v>
          </cell>
          <cell r="D236" t="str">
            <v>NO</v>
          </cell>
          <cell r="E236" t="str">
            <v>TECNICHE DELLA RIABILITAZIONE PSICHIATRICA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B237">
            <v>1113</v>
          </cell>
          <cell r="C237" t="str">
            <v>Laurea DM509</v>
          </cell>
          <cell r="D237" t="str">
            <v>NO</v>
          </cell>
          <cell r="E237" t="str">
            <v>TECNICHE DI FISIOPATOL.CARDIOCIRCOL.E PERFUSIONE CARDIOVASCOLARE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B238">
            <v>1035</v>
          </cell>
          <cell r="C238" t="str">
            <v>Laurea DM509</v>
          </cell>
          <cell r="D238" t="str">
            <v>NO</v>
          </cell>
          <cell r="E238" t="str">
            <v>TECNICHE DI LABORATORIO BIOMEDICO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B239">
            <v>1114</v>
          </cell>
          <cell r="C239" t="str">
            <v>Laurea DM509</v>
          </cell>
          <cell r="D239" t="str">
            <v>NO</v>
          </cell>
          <cell r="E239" t="str">
            <v>TECNICHE DI NEUROFISIOPATOLOGIA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>
            <v>1115</v>
          </cell>
          <cell r="C240" t="str">
            <v>Laurea DM509</v>
          </cell>
          <cell r="D240" t="str">
            <v>NO</v>
          </cell>
          <cell r="E240" t="str">
            <v>TECNICHE DI RADIOLOGIA MEDICA,PER IMMAGINI E RADIOTERAPIA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B241">
            <v>8466</v>
          </cell>
          <cell r="C241" t="str">
            <v>Laurea magistrale ciclo unico 6 anni DM270</v>
          </cell>
          <cell r="D241" t="str">
            <v>SI</v>
          </cell>
          <cell r="E241" t="str">
            <v>MEDICINA E CHIRURGIA - BARI ENGLISH MEDICAL CURRICULUM (D.M.270/04)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B242">
            <v>8462</v>
          </cell>
          <cell r="C242" t="str">
            <v>Laurea magistrale ciclo unico 6 anni DM270</v>
          </cell>
          <cell r="D242" t="str">
            <v>SI</v>
          </cell>
          <cell r="E242" t="str">
            <v>MEDICINA E CHIRURGIA (D.M.270/04)</v>
          </cell>
          <cell r="F242">
            <v>47</v>
          </cell>
          <cell r="G242">
            <v>3</v>
          </cell>
          <cell r="H242">
            <v>12</v>
          </cell>
          <cell r="I242">
            <v>33</v>
          </cell>
        </row>
        <row r="243">
          <cell r="B243">
            <v>8463</v>
          </cell>
          <cell r="C243" t="str">
            <v>Laurea magistrale ciclo unico 6 anni DM270</v>
          </cell>
          <cell r="D243" t="str">
            <v>SI</v>
          </cell>
          <cell r="E243" t="str">
            <v>ODONTOIATRIA E PROTESI DENTARIA (D.M.270/04)</v>
          </cell>
          <cell r="F243">
            <v>0</v>
          </cell>
          <cell r="G243">
            <v>2</v>
          </cell>
          <cell r="H243">
            <v>0</v>
          </cell>
          <cell r="I243">
            <v>0</v>
          </cell>
        </row>
        <row r="244">
          <cell r="B244">
            <v>8465</v>
          </cell>
          <cell r="C244" t="str">
            <v>Laurea magistrale DM270</v>
          </cell>
          <cell r="D244" t="str">
            <v>SI</v>
          </cell>
          <cell r="E244" t="str">
            <v>SCIENZE DELLE PROFESSIONI SANITARIE DELLA PREVENZIONE (D.M. 270/04)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B245">
            <v>8464</v>
          </cell>
          <cell r="C245" t="str">
            <v>Laurea magistrale DM270</v>
          </cell>
          <cell r="D245" t="str">
            <v>SI</v>
          </cell>
          <cell r="E245" t="str">
            <v>SCIENZE INFERMIERISTICHE ED OSTETRICHE (D.M.270/04)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B246">
            <v>7053</v>
          </cell>
          <cell r="C246" t="str">
            <v>Laurea DM270</v>
          </cell>
          <cell r="D246" t="str">
            <v>SI</v>
          </cell>
          <cell r="E246" t="str">
            <v>ECONOMIA AZIENDALE (D.M.270/04)</v>
          </cell>
          <cell r="F246">
            <v>20</v>
          </cell>
          <cell r="G246">
            <v>8</v>
          </cell>
          <cell r="H246">
            <v>6</v>
          </cell>
          <cell r="I246">
            <v>7</v>
          </cell>
        </row>
        <row r="247">
          <cell r="B247">
            <v>7122</v>
          </cell>
          <cell r="C247" t="str">
            <v>Laurea DM270</v>
          </cell>
          <cell r="D247" t="str">
            <v>SI</v>
          </cell>
          <cell r="E247" t="str">
            <v>ECONOMIA AZIENDALE (D.M.270/04) (BRINDISI)</v>
          </cell>
          <cell r="F247">
            <v>1</v>
          </cell>
          <cell r="G247">
            <v>1</v>
          </cell>
          <cell r="H247">
            <v>0</v>
          </cell>
          <cell r="I247">
            <v>0</v>
          </cell>
        </row>
        <row r="248">
          <cell r="B248">
            <v>7052</v>
          </cell>
          <cell r="C248" t="str">
            <v>Laurea DM270</v>
          </cell>
          <cell r="D248" t="str">
            <v>SI</v>
          </cell>
          <cell r="E248" t="str">
            <v>MARKETING E COMUNICAZIONE D'AZIENDA (D.M.270/04)</v>
          </cell>
          <cell r="F248">
            <v>2</v>
          </cell>
          <cell r="G248">
            <v>12</v>
          </cell>
          <cell r="H248">
            <v>7</v>
          </cell>
          <cell r="I248">
            <v>7</v>
          </cell>
        </row>
        <row r="249">
          <cell r="B249">
            <v>1009</v>
          </cell>
          <cell r="C249" t="str">
            <v>Laurea DM509</v>
          </cell>
          <cell r="D249" t="str">
            <v>NO</v>
          </cell>
          <cell r="E249" t="str">
            <v>ECONOMIA AZIENDALE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B250">
            <v>1010</v>
          </cell>
          <cell r="C250" t="str">
            <v>Laurea DM509</v>
          </cell>
          <cell r="D250" t="str">
            <v>NO</v>
          </cell>
          <cell r="E250" t="str">
            <v>ECONOMIA AZIENDALE (BRINDISI)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B251">
            <v>1106</v>
          </cell>
          <cell r="C251" t="str">
            <v>Laurea DM509</v>
          </cell>
          <cell r="D251" t="str">
            <v>NO</v>
          </cell>
          <cell r="E251" t="str">
            <v>MARKETING E COMUNICAZIONE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B252">
            <v>8053</v>
          </cell>
          <cell r="C252" t="str">
            <v>Laurea magistrale DM270</v>
          </cell>
          <cell r="D252" t="str">
            <v>SI</v>
          </cell>
          <cell r="E252" t="str">
            <v>CONSULENZA PROFESSIONALE PER LE AZIENDE (D.M.270/04)</v>
          </cell>
          <cell r="F252">
            <v>1</v>
          </cell>
          <cell r="G252">
            <v>0</v>
          </cell>
          <cell r="H252">
            <v>0</v>
          </cell>
          <cell r="I252">
            <v>1</v>
          </cell>
        </row>
        <row r="253">
          <cell r="B253">
            <v>8058</v>
          </cell>
          <cell r="C253" t="str">
            <v>Laurea magistrale DM270</v>
          </cell>
          <cell r="D253" t="str">
            <v>NO</v>
          </cell>
          <cell r="E253" t="str">
            <v>ECONOMIA DEGLI INTERMEDIARI E DEI MERCATI FINANZIARI (D.M.270/04)</v>
          </cell>
          <cell r="F253">
            <v>0</v>
          </cell>
          <cell r="G253">
            <v>1</v>
          </cell>
          <cell r="H253">
            <v>2</v>
          </cell>
          <cell r="I253">
            <v>1</v>
          </cell>
        </row>
        <row r="254">
          <cell r="B254">
            <v>8967</v>
          </cell>
          <cell r="C254" t="str">
            <v>Laurea magistrale DM270</v>
          </cell>
          <cell r="D254" t="str">
            <v>NO</v>
          </cell>
          <cell r="E254" t="str">
            <v>ECONOMIA E GESTIONE DELLE AZIENDE E DEI SERVIZI TURISTICI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B255">
            <v>8055</v>
          </cell>
          <cell r="C255" t="str">
            <v>Laurea magistrale DM270</v>
          </cell>
          <cell r="D255" t="str">
            <v>SI</v>
          </cell>
          <cell r="E255" t="str">
            <v>ECONOMIA E MANAGEMENT (D.M.270/04)</v>
          </cell>
          <cell r="F255">
            <v>2</v>
          </cell>
          <cell r="G255">
            <v>1</v>
          </cell>
          <cell r="H255">
            <v>8</v>
          </cell>
          <cell r="I255">
            <v>0</v>
          </cell>
        </row>
        <row r="256">
          <cell r="B256">
            <v>8056</v>
          </cell>
          <cell r="C256" t="str">
            <v>Laurea magistrale DM270</v>
          </cell>
          <cell r="D256" t="str">
            <v>SI</v>
          </cell>
          <cell r="E256" t="str">
            <v>MARKETING (D.M.270/04)</v>
          </cell>
          <cell r="F256">
            <v>27</v>
          </cell>
          <cell r="G256">
            <v>3</v>
          </cell>
          <cell r="H256">
            <v>5</v>
          </cell>
          <cell r="I256">
            <v>3</v>
          </cell>
        </row>
        <row r="257">
          <cell r="B257">
            <v>5056</v>
          </cell>
          <cell r="C257" t="str">
            <v>Laurea specialistica DM509</v>
          </cell>
          <cell r="D257" t="str">
            <v>NO</v>
          </cell>
          <cell r="E257" t="str">
            <v>AMMINISTRAZIONE E CONSULENZA AZIENDALE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B258">
            <v>5011</v>
          </cell>
          <cell r="C258" t="str">
            <v>Laurea specialistica DM509</v>
          </cell>
          <cell r="D258" t="str">
            <v>NO</v>
          </cell>
          <cell r="E258" t="str">
            <v>CONSULENZA PROFESSIONALE PER LE AZIENDE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B259">
            <v>5013</v>
          </cell>
          <cell r="C259" t="str">
            <v>Laurea specialistica DM509</v>
          </cell>
          <cell r="D259" t="str">
            <v>NO</v>
          </cell>
          <cell r="E259" t="str">
            <v>ECONOMIA E MANAGEMENT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B260">
            <v>5015</v>
          </cell>
          <cell r="C260" t="str">
            <v>Laurea specialistica DM509</v>
          </cell>
          <cell r="D260" t="str">
            <v>NO</v>
          </cell>
          <cell r="E260" t="str">
            <v>MARKETING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7"/>
      <sheetName val="A1-b8"/>
      <sheetName val="Foglio1"/>
      <sheetName val="Analisi coorte"/>
    </sheetNames>
    <sheetDataSet>
      <sheetData sheetId="0">
        <row r="2">
          <cell r="I2">
            <v>8172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5" sqref="A45:J45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tr">
        <f>VLOOKUP('[1]Identificazione corso'!$I$2,'[1]A1-b1a'!$B$3:$M$135,4,FALSE)</f>
        <v>BIOLOGIA CELLULARE E MOLECOLARE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tr">
        <f>"Tipologia di corso: "&amp;VLOOKUP('[1]Identificazione corso'!$I$2,'[1]A1-b1a'!$B$3:$M$135,2,FALSE)&amp;IF(VLOOKUP('[1]Identificazione corso'!$I$2,'[1]A1-b1a'!$B$3:$M$135,4,FALSE)="X","-",IF(VLOOKUP('[1]Identificazione corso'!$I$2,'[1]A1-b1a'!$B$3:$M$135,4,FALSE)="NO","    (non ","    (")&amp;"in OFF 2015-2016)")</f>
        <v>Tipologia di corso: Laurea magistrale    (in OFF 2015-2016)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f>IF(ISNA(VLOOKUP('[1]Identificazione corso'!$I$2,'[1]A1-b1a'!$B$3:$M$135,5,FALSE)),"-",(VLOOKUP('[1]Identificazione corso'!$I$2,'[1]A1-b1a'!$B$3:$M$135,5,FALSE)))</f>
        <v>27</v>
      </c>
      <c r="C8" s="22">
        <f>IF(ISNA(VLOOKUP('[1]Identificazione corso'!$I$2,'[1]A1-b1a'!$B$3:$M$135,6,FALSE)),"-",VLOOKUP('[1]Identificazione corso'!$I$2,'[1]A1-b1a'!$B$3:$M$135,6,FALSE))</f>
        <v>30</v>
      </c>
      <c r="D8" s="22">
        <f>IF(ISNA(VLOOKUP('[1]Identificazione corso'!$I$2,'[1]A1-b1a'!$B$3:$M$135,7,FALSE)),"-",VLOOKUP('[1]Identificazione corso'!$I$2,'[1]A1-b1a'!$B$3:$M$135,7,FALSE))</f>
        <v>25</v>
      </c>
      <c r="E8" s="22">
        <f>IF(ISNA(VLOOKUP('[1]Identificazione corso'!$I$2,'[1]A1-b1a'!$B$3:$M$135,8,FALSE)),"-",VLOOKUP('[1]Identificazione corso'!$I$2,'[1]A1-b1a'!$B$3:$M$135,8,FALSE))</f>
        <v>24</v>
      </c>
      <c r="F8" s="23"/>
      <c r="G8" s="24" t="s">
        <v>8</v>
      </c>
      <c r="H8" s="25">
        <f>IF(ISERROR((C8-B8)/B8),"-",(C8-B8)/B8)</f>
        <v>0.1111111111111111</v>
      </c>
      <c r="I8" s="25">
        <f aca="true" t="shared" si="0" ref="H8:J9">IF(ISERROR((D8-C8)/C8),"-",(D8-C8)/C8)</f>
        <v>-0.16666666666666666</v>
      </c>
      <c r="J8" s="25">
        <f t="shared" si="0"/>
        <v>-0.04</v>
      </c>
      <c r="K8" s="26"/>
      <c r="L8" s="17"/>
    </row>
    <row r="9" spans="1:12" ht="14.25" customHeight="1">
      <c r="A9" s="27" t="s">
        <v>9</v>
      </c>
      <c r="B9" s="22">
        <f>IF(ISNA(VLOOKUP('[1]Identificazione corso'!$I$2,'[1]A1-b1a'!$B$3:$M$135,9,FALSE)),"-",VLOOKUP('[1]Identificazione corso'!$I$2,'[1]A1-b1a'!$B$3:$M$135,9,FALSE))</f>
        <v>27</v>
      </c>
      <c r="C9" s="22">
        <f>IF(ISNA(VLOOKUP('[1]Identificazione corso'!$I$2,'[1]A1-b1a'!$B$3:$M$135,10,FALSE)),"-",VLOOKUP('[1]Identificazione corso'!$I$2,'[1]A1-b1a'!$B$3:$M$135,10,FALSE))</f>
        <v>30</v>
      </c>
      <c r="D9" s="22">
        <f>IF(ISNA(VLOOKUP('[1]Identificazione corso'!$I$2,'[1]A1-b1a'!$B$3:$M$135,11,FALSE)),"-",VLOOKUP('[1]Identificazione corso'!$I$2,'[1]A1-b1a'!$B$3:$M$135,11,FALSE))</f>
        <v>25</v>
      </c>
      <c r="E9" s="22">
        <f>IF(ISNA(VLOOKUP('[1]Identificazione corso'!$I$2,'[1]A1-b1a'!$B$3:$M$135,12,FALSE)),"-",VLOOKUP('[1]Identificazione corso'!$I$2,'[1]A1-b1a'!$B$3:$M$135,12,FALSE))</f>
        <v>24</v>
      </c>
      <c r="F9" s="23"/>
      <c r="G9" s="24" t="s">
        <v>8</v>
      </c>
      <c r="H9" s="25">
        <f t="shared" si="0"/>
        <v>0.1111111111111111</v>
      </c>
      <c r="I9" s="25">
        <f t="shared" si="0"/>
        <v>-0.16666666666666666</v>
      </c>
      <c r="J9" s="25">
        <f t="shared" si="0"/>
        <v>-0.04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f>IF(ISNA(VLOOKUP('[1]Identificazione corso'!$I$2,'[1]A1-b1b'!$B$4:$AG$138,5,FALSE)),"-",VLOOKUP('[1]Identificazione corso'!$I$2,'[1]A1-b1b'!$B$4:$AG$138,5,FALSE))</f>
        <v>6</v>
      </c>
      <c r="C12" s="22">
        <f>IF(ISNA(VLOOKUP('[1]Identificazione corso'!$I$2,'[1]A1-b1b'!$B$4:$AG$138,12,FALSE)),"-",VLOOKUP('[1]Identificazione corso'!$I$2,'[1]A1-b1b'!$B$4:$AG$138,12,FALSE))</f>
        <v>3</v>
      </c>
      <c r="D12" s="22">
        <f>IF(ISNA(VLOOKUP('[1]Identificazione corso'!$I$2,'[1]A1-b1b'!$B$4:$AG$138,19,FALSE)),"-",VLOOKUP('[1]Identificazione corso'!$I$2,'[1]A1-b1b'!$B$4:$AG$138,19,FALSE))</f>
        <v>5</v>
      </c>
      <c r="E12" s="22">
        <f>IF(ISNA(VLOOKUP('[1]Identificazione corso'!$I$2,'[1]A1-b1b'!$B$4:$AG$138,26,FALSE)),"-",VLOOKUP('[1]Identificazione corso'!$I$2,'[1]A1-b1b'!$B$4:$AG$138,26,FALSE))</f>
        <v>3</v>
      </c>
      <c r="F12" s="23"/>
      <c r="G12" s="36">
        <f>IF(ISERROR(B12/B$17),"-",(B12/B$17))</f>
        <v>0.2222222222222222</v>
      </c>
      <c r="H12" s="36">
        <f aca="true" t="shared" si="1" ref="G12:J17">IF(ISERROR(C12/C$17),"-",(C12/C$17))</f>
        <v>0.1</v>
      </c>
      <c r="I12" s="36">
        <f t="shared" si="1"/>
        <v>0.2</v>
      </c>
      <c r="J12" s="36">
        <f>IF(ISERROR(E12/E$17),"-",(E12/E$17))</f>
        <v>0.125</v>
      </c>
      <c r="K12" s="33"/>
      <c r="L12" s="17"/>
    </row>
    <row r="13" spans="1:12" ht="13.5" customHeight="1">
      <c r="A13" s="35" t="s">
        <v>13</v>
      </c>
      <c r="B13" s="22">
        <f>IF(ISNA(VLOOKUP('[1]Identificazione corso'!$I$2,'[1]A1-b1b'!$B$4:$AG$138,6,FALSE)),"-",VLOOKUP('[1]Identificazione corso'!$I$2,'[1]A1-b1b'!$B$4:$AG$138,6,FALSE))</f>
        <v>15</v>
      </c>
      <c r="C13" s="22">
        <f>IF(ISNA(VLOOKUP('[1]Identificazione corso'!$I$2,'[1]A1-b1b'!$B$4:$AG$138,13,FALSE)),"-",VLOOKUP('[1]Identificazione corso'!$I$2,'[1]A1-b1b'!$B$4:$AG$138,13,FALSE))</f>
        <v>16</v>
      </c>
      <c r="D13" s="22">
        <f>IF(ISNA(VLOOKUP('[1]Identificazione corso'!$I$2,'[1]A1-b1b'!$B$4:$AG$138,20,FALSE)),"-",VLOOKUP('[1]Identificazione corso'!$I$2,'[1]A1-b1b'!$B$4:$AG$138,20,FALSE))</f>
        <v>13</v>
      </c>
      <c r="E13" s="22">
        <f>IF(ISNA(VLOOKUP('[1]Identificazione corso'!$I$2,'[1]A1-b1b'!$B$4:$AG$138,27,FALSE)),"-",VLOOKUP('[1]Identificazione corso'!$I$2,'[1]A1-b1b'!$B$4:$AG$138,27,FALSE))</f>
        <v>6</v>
      </c>
      <c r="F13" s="23"/>
      <c r="G13" s="36">
        <f t="shared" si="1"/>
        <v>0.5555555555555556</v>
      </c>
      <c r="H13" s="36">
        <f t="shared" si="1"/>
        <v>0.5333333333333333</v>
      </c>
      <c r="I13" s="36">
        <f t="shared" si="1"/>
        <v>0.52</v>
      </c>
      <c r="J13" s="36">
        <f t="shared" si="1"/>
        <v>0.25</v>
      </c>
      <c r="K13" s="33"/>
      <c r="L13" s="17"/>
    </row>
    <row r="14" spans="1:12" ht="13.5" customHeight="1">
      <c r="A14" s="35" t="s">
        <v>14</v>
      </c>
      <c r="B14" s="22">
        <f>IF(ISNA(VLOOKUP('[1]Identificazione corso'!$I$2,'[1]A1-b1b'!$B$4:$AG$138,7,FALSE)),"-",VLOOKUP('[1]Identificazione corso'!$I$2,'[1]A1-b1b'!$B$4:$AG$138,7,FALSE))</f>
        <v>5</v>
      </c>
      <c r="C14" s="22">
        <f>IF(ISNA(VLOOKUP('[1]Identificazione corso'!$I$2,'[1]A1-b1b'!$B$4:$AG$138,14,FALSE)),"-",VLOOKUP('[1]Identificazione corso'!$I$2,'[1]A1-b1b'!$B$4:$AG$138,14,FALSE))</f>
        <v>8</v>
      </c>
      <c r="D14" s="22">
        <f>IF(ISNA(VLOOKUP('[1]Identificazione corso'!$I$2,'[1]A1-b1b'!$B$4:$AG$138,21,FALSE)),"-",VLOOKUP('[1]Identificazione corso'!$I$2,'[1]A1-b1b'!$B$4:$AG$138,21,FALSE))</f>
        <v>5</v>
      </c>
      <c r="E14" s="22">
        <f>IF(ISNA(VLOOKUP('[1]Identificazione corso'!$I$2,'[1]A1-b1b'!$B$4:$AG$138,28,FALSE)),"-",VLOOKUP('[1]Identificazione corso'!$I$2,'[1]A1-b1b'!$B$4:$AG$138,28,FALSE))</f>
        <v>9</v>
      </c>
      <c r="F14" s="23"/>
      <c r="G14" s="36">
        <f t="shared" si="1"/>
        <v>0.18518518518518517</v>
      </c>
      <c r="H14" s="36">
        <f t="shared" si="1"/>
        <v>0.26666666666666666</v>
      </c>
      <c r="I14" s="36">
        <f t="shared" si="1"/>
        <v>0.2</v>
      </c>
      <c r="J14" s="36">
        <f t="shared" si="1"/>
        <v>0.375</v>
      </c>
      <c r="K14" s="33"/>
      <c r="L14" s="17"/>
    </row>
    <row r="15" spans="1:12" ht="13.5" customHeight="1">
      <c r="A15" s="35" t="s">
        <v>15</v>
      </c>
      <c r="B15" s="22">
        <f>IF(ISNA(VLOOKUP('[1]Identificazione corso'!$I$2,'[1]A1-b1b'!$B$4:$AG$138,8,FALSE)),"-",VLOOKUP('[1]Identificazione corso'!$I$2,'[1]A1-b1b'!$B$4:$AG$138,8,FALSE))</f>
        <v>1</v>
      </c>
      <c r="C15" s="22">
        <f>IF(ISNA(VLOOKUP('[1]Identificazione corso'!$I$2,'[1]A1-b1b'!$B$4:$AG$138,15,FALSE)),"-",VLOOKUP('[1]Identificazione corso'!$I$2,'[1]A1-b1b'!$B$4:$AG$138,15,FALSE))</f>
        <v>3</v>
      </c>
      <c r="D15" s="22">
        <f>IF(ISNA(VLOOKUP('[1]Identificazione corso'!$I$2,'[1]A1-b1b'!$B$4:$AG$138,22,FALSE)),"-",VLOOKUP('[1]Identificazione corso'!$I$2,'[1]A1-b1b'!$B$4:$AG$138,22,FALSE))</f>
        <v>2</v>
      </c>
      <c r="E15" s="22">
        <f>IF(ISNA(VLOOKUP('[1]Identificazione corso'!$I$2,'[1]A1-b1b'!$B$4:$AG$138,29,FALSE)),"-",VLOOKUP('[1]Identificazione corso'!$I$2,'[1]A1-b1b'!$B$4:$AG$138,29,FALSE))</f>
        <v>6</v>
      </c>
      <c r="F15" s="23"/>
      <c r="G15" s="36">
        <f t="shared" si="1"/>
        <v>0.037037037037037035</v>
      </c>
      <c r="H15" s="36">
        <f t="shared" si="1"/>
        <v>0.1</v>
      </c>
      <c r="I15" s="36">
        <f t="shared" si="1"/>
        <v>0.08</v>
      </c>
      <c r="J15" s="36">
        <f t="shared" si="1"/>
        <v>0.25</v>
      </c>
      <c r="K15" s="33"/>
      <c r="L15" s="17"/>
    </row>
    <row r="16" spans="1:12" ht="13.5" customHeight="1">
      <c r="A16" s="35" t="s">
        <v>16</v>
      </c>
      <c r="B16" s="22">
        <f>IF(ISNA(VLOOKUP('[1]Identificazione corso'!$I$2,'[1]A1-b1b'!$B$4:$AG$138,9,FALSE)),"-",VLOOKUP('[1]Identificazione corso'!$I$2,'[1]A1-b1b'!$B$4:$AG$138,9,FALSE))</f>
        <v>0</v>
      </c>
      <c r="C16" s="22">
        <f>IF(ISNA(VLOOKUP('[1]Identificazione corso'!$I$2,'[1]A1-b1b'!$B$4:$AG$138,16,FALSE)),"-",VLOOKUP('[1]Identificazione corso'!$I$2,'[1]A1-b1b'!$B$4:$AG$138,16,FALSE))</f>
        <v>0</v>
      </c>
      <c r="D16" s="22">
        <f>IF(ISNA(VLOOKUP('[1]Identificazione corso'!$I$2,'[1]A1-b1b'!$B$4:$AG$138,23,FALSE)),"-",VLOOKUP('[1]Identificazione corso'!$I$2,'[1]A1-b1b'!$B$4:$AG$138,23,FALSE))</f>
        <v>0</v>
      </c>
      <c r="E16" s="22">
        <f>IF(ISNA(VLOOKUP('[1]Identificazione corso'!$I$2,'[1]A1-b1b'!$B$4:$AG$138,30,FALSE)),"-",VLOOKUP('[1]Identificazione corso'!$I$2,'[1]A1-b1b'!$B$4:$AG$138,30,FALSE))</f>
        <v>0</v>
      </c>
      <c r="F16" s="23"/>
      <c r="G16" s="36">
        <f t="shared" si="1"/>
        <v>0</v>
      </c>
      <c r="H16" s="36">
        <f t="shared" si="1"/>
        <v>0</v>
      </c>
      <c r="I16" s="36">
        <f t="shared" si="1"/>
        <v>0</v>
      </c>
      <c r="J16" s="36">
        <f t="shared" si="1"/>
        <v>0</v>
      </c>
      <c r="K16" s="33"/>
      <c r="L16" s="17"/>
    </row>
    <row r="17" spans="1:12" ht="13.5" customHeight="1">
      <c r="A17" s="37" t="s">
        <v>17</v>
      </c>
      <c r="B17" s="22">
        <f>IF(ISNA(VLOOKUP('[1]Identificazione corso'!$I$2,'[1]A1-b1b'!$B$4:$AG$138,10,FALSE)),"-",VLOOKUP('[1]Identificazione corso'!$I$2,'[1]A1-b1b'!$B$4:$AG$138,10,FALSE))</f>
        <v>27</v>
      </c>
      <c r="C17" s="22">
        <f>IF(ISNA(VLOOKUP('[1]Identificazione corso'!$I$2,'[1]A1-b1b'!$B$4:$AG$138,17,FALSE)),"-",VLOOKUP('[1]Identificazione corso'!$I$2,'[1]A1-b1b'!$B$4:$AG$138,17,FALSE))</f>
        <v>30</v>
      </c>
      <c r="D17" s="22">
        <f>IF(ISNA(VLOOKUP('[1]Identificazione corso'!$I$2,'[1]A1-b1b'!$B$4:$AG$138,24,FALSE)),"-",VLOOKUP('[1]Identificazione corso'!$I$2,'[1]A1-b1b'!$B$4:$AG$138,24,FALSE))</f>
        <v>25</v>
      </c>
      <c r="E17" s="22">
        <f>IF(ISNA(VLOOKUP('[1]Identificazione corso'!$I$2,'[1]A1-b1b'!$B$4:$AG$138,31,FALSE)),"-",VLOOKUP('[1]Identificazione corso'!$I$2,'[1]A1-b1b'!$B$4:$AG$138,31,FALSE))</f>
        <v>24</v>
      </c>
      <c r="F17" s="38"/>
      <c r="G17" s="39">
        <f t="shared" si="1"/>
        <v>1</v>
      </c>
      <c r="H17" s="39">
        <f t="shared" si="1"/>
        <v>1</v>
      </c>
      <c r="I17" s="39">
        <f t="shared" si="1"/>
        <v>1</v>
      </c>
      <c r="J17" s="39">
        <f t="shared" si="1"/>
        <v>1</v>
      </c>
      <c r="K17" s="33"/>
      <c r="L17" s="17"/>
    </row>
    <row r="18" spans="1:12" ht="18" customHeight="1">
      <c r="A18" s="40" t="s">
        <v>18</v>
      </c>
      <c r="B18" s="22">
        <f>IF(ISNA(VLOOKUP('[1]Identificazione corso'!$I$2,'[1]A1-b1b'!$B$4:$AG$138,11,FALSE)),"-",VLOOKUP('[1]Identificazione corso'!$I$2,'[1]A1-b1b'!$B$4:$AG$138,11,FALSE))</f>
        <v>0</v>
      </c>
      <c r="C18" s="22">
        <f>IF(ISNA(VLOOKUP('[1]Identificazione corso'!$I$2,'[1]A1-b1b'!$B$4:$AG$138,18,FALSE)),"-",VLOOKUP('[1]Identificazione corso'!$I$2,'[1]A1-b1b'!$B$4:$AG$138,18,FALSE))</f>
        <v>0</v>
      </c>
      <c r="D18" s="22">
        <f>IF(ISNA(VLOOKUP('[1]Identificazione corso'!$I$2,'[1]A1-b1b'!$B$4:$AG$138,25,FALSE)),"-",VLOOKUP('[1]Identificazione corso'!$I$2,'[1]A1-b1b'!$B$4:$AG$138,25,FALSE))</f>
        <v>0</v>
      </c>
      <c r="E18" s="22">
        <f>IF(ISNA(VLOOKUP('[1]Identificazione corso'!$I$2,'[1]A1-b1b'!$B$4:$AG$138,32,FALSE)),"-",VLOOKUP('[1]Identificazione corso'!$I$2,'[1]A1-b1b'!$B$4:$AG$138,32,FALSE))</f>
        <v>0</v>
      </c>
      <c r="F18" s="38"/>
      <c r="G18" s="36">
        <f>IF(ISERROR(B18/B$8),"-",(B18/B$17))</f>
        <v>0</v>
      </c>
      <c r="H18" s="36">
        <f>IF(ISERROR(C18/C$8),"-",(C18/C$17))</f>
        <v>0</v>
      </c>
      <c r="I18" s="36">
        <f>IF(ISERROR(D18/D$8),"-",(D18/D$17))</f>
        <v>0</v>
      </c>
      <c r="J18" s="36">
        <f>IF(ISERROR(E18/E$8),"-",(E18/E$17))</f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f>IF(ISNA(VLOOKUP('[1]Identificazione corso'!$I$2,'[1]A1-b1c'!$B$4:$Z$182,5,FALSE)),"-",VLOOKUP('[1]Identificazione corso'!$I$2,'[1]A1-b1c'!$B$4:$Z$182,5,FALSE))</f>
        <v>26</v>
      </c>
      <c r="C22" s="22">
        <f>IF(ISNA(VLOOKUP('[1]Identificazione corso'!$I$2,'[1]A1-b1c'!$B$4:$Z$182,10,FALSE)),"-",VLOOKUP('[1]Identificazione corso'!$I$2,'[1]A1-b1c'!$B$4:$Z$182,10,FALSE))</f>
        <v>30</v>
      </c>
      <c r="D22" s="22">
        <f>IF(ISNA(VLOOKUP('[1]Identificazione corso'!$I$2,'[1]A1-b1c'!$B$4:$Z$182,15,FALSE)),"-",VLOOKUP('[1]Identificazione corso'!$I$2,'[1]A1-b1c'!$B$4:$Z$182,15,FALSE))</f>
        <v>24</v>
      </c>
      <c r="E22" s="22">
        <f>IF(ISNA(VLOOKUP('[1]Identificazione corso'!$I$2,'[1]A1-b1c'!$B$4:$Z$182,20,FALSE)),"-",VLOOKUP('[1]Identificazione corso'!$I$2,'[1]A1-b1c'!$B$4:$Z$182,20,FALSE))</f>
        <v>17</v>
      </c>
      <c r="F22" s="23"/>
      <c r="G22" s="36">
        <f>IF(ISERROR(B22/B$26),"-",(B22/B$26))</f>
        <v>0.9629629629629629</v>
      </c>
      <c r="H22" s="36">
        <f>IF(ISERROR(C22/C$26),"-",(C22/C$26))</f>
        <v>1</v>
      </c>
      <c r="I22" s="36">
        <f aca="true" t="shared" si="2" ref="G22:J26">IF(ISERROR(D22/D$26),"-",(D22/D$26))</f>
        <v>0.96</v>
      </c>
      <c r="J22" s="36">
        <f t="shared" si="2"/>
        <v>0.7083333333333334</v>
      </c>
      <c r="K22" s="33"/>
      <c r="L22" s="17"/>
    </row>
    <row r="23" spans="1:12" ht="17.25" customHeight="1">
      <c r="A23" s="35" t="s">
        <v>22</v>
      </c>
      <c r="B23" s="22">
        <f>IF(ISNA(VLOOKUP('[1]Identificazione corso'!$I$2,'[1]A1-b1c'!$B$4:$Z$182,6,FALSE)),"-",VLOOKUP('[1]Identificazione corso'!$I$2,'[1]A1-b1c'!$B$4:$Z$182,6,FALSE))</f>
        <v>1</v>
      </c>
      <c r="C23" s="22">
        <f>IF(ISNA(VLOOKUP('[1]Identificazione corso'!$I$2,'[1]A1-b1c'!$B$4:$Z$182,11,FALSE)),"-",VLOOKUP('[1]Identificazione corso'!$I$2,'[1]A1-b1c'!$B$4:$Z$182,11,FALSE))</f>
        <v>0</v>
      </c>
      <c r="D23" s="22">
        <f>IF(ISNA(VLOOKUP('[1]Identificazione corso'!$I$2,'[1]A1-b1c'!$B$4:$Z$182,16,FALSE)),"-",VLOOKUP('[1]Identificazione corso'!$I$2,'[1]A1-b1c'!$B$4:$Z$182,16,FALSE))</f>
        <v>0</v>
      </c>
      <c r="E23" s="22">
        <f>IF(ISNA(VLOOKUP('[1]Identificazione corso'!$I$2,'[1]A1-b1c'!$B$4:$Z$182,21,FALSE)),"-",VLOOKUP('[1]Identificazione corso'!$I$2,'[1]A1-b1c'!$B$4:$Z$182,21,FALSE))</f>
        <v>3</v>
      </c>
      <c r="F23" s="23"/>
      <c r="G23" s="36">
        <f t="shared" si="2"/>
        <v>0.037037037037037035</v>
      </c>
      <c r="H23" s="36">
        <f t="shared" si="2"/>
        <v>0</v>
      </c>
      <c r="I23" s="36">
        <f t="shared" si="2"/>
        <v>0</v>
      </c>
      <c r="J23" s="36">
        <f t="shared" si="2"/>
        <v>0.125</v>
      </c>
      <c r="K23" s="33"/>
      <c r="L23" s="17"/>
    </row>
    <row r="24" spans="1:12" ht="17.25" customHeight="1">
      <c r="A24" s="35" t="s">
        <v>23</v>
      </c>
      <c r="B24" s="22">
        <f>IF(ISNA(VLOOKUP('[1]Identificazione corso'!$I$2,'[1]A1-b1c'!$B$4:$Z$182,7,FALSE)),"-",VLOOKUP('[1]Identificazione corso'!$I$2,'[1]A1-b1c'!$B$4:$Z$182,7,FALSE))</f>
        <v>0</v>
      </c>
      <c r="C24" s="22">
        <f>IF(ISNA(VLOOKUP('[1]Identificazione corso'!$I$2,'[1]A1-b1c'!$B$4:$Z$182,12,FALSE)),"-",VLOOKUP('[1]Identificazione corso'!$I$2,'[1]A1-b1c'!$B$4:$Z$182,12,FALSE))</f>
        <v>0</v>
      </c>
      <c r="D24" s="22">
        <f>IF(ISNA(VLOOKUP('[1]Identificazione corso'!$I$2,'[1]A1-b1c'!$B$4:$Z$182,17,FALSE)),"-",VLOOKUP('[1]Identificazione corso'!$I$2,'[1]A1-b1c'!$B$4:$Z$182,17,FALSE))</f>
        <v>0</v>
      </c>
      <c r="E24" s="22">
        <f>IF(ISNA(VLOOKUP('[1]Identificazione corso'!$I$2,'[1]A1-b1c'!$B$4:$Z$182,22,FALSE)),"-",VLOOKUP('[1]Identificazione corso'!$I$2,'[1]A1-b1c'!$B$4:$Z$182,22,FALSE))</f>
        <v>2</v>
      </c>
      <c r="F24" s="23"/>
      <c r="G24" s="36">
        <f t="shared" si="2"/>
        <v>0</v>
      </c>
      <c r="H24" s="36">
        <f t="shared" si="2"/>
        <v>0</v>
      </c>
      <c r="I24" s="36">
        <f t="shared" si="2"/>
        <v>0</v>
      </c>
      <c r="J24" s="36">
        <f t="shared" si="2"/>
        <v>0.08333333333333333</v>
      </c>
      <c r="K24" s="33"/>
      <c r="L24" s="17"/>
    </row>
    <row r="25" spans="1:12" ht="17.25" customHeight="1">
      <c r="A25" s="35" t="s">
        <v>24</v>
      </c>
      <c r="B25" s="22">
        <f>IF(ISNA(VLOOKUP('[1]Identificazione corso'!$I$2,'[1]A1-b1c'!$B$4:$Z$182,8,FALSE)),"-",VLOOKUP('[1]Identificazione corso'!$I$2,'[1]A1-b1c'!$B$4:$Z$182,8,FALSE))</f>
        <v>0</v>
      </c>
      <c r="C25" s="22">
        <f>IF(ISNA(VLOOKUP('[1]Identificazione corso'!$I$2,'[1]A1-b1c'!$B$4:$Z$182,13,FALSE)),"-",VLOOKUP('[1]Identificazione corso'!$I$2,'[1]A1-b1c'!$B$4:$Z$182,13,FALSE))</f>
        <v>0</v>
      </c>
      <c r="D25" s="22">
        <f>IF(ISNA(VLOOKUP('[1]Identificazione corso'!$I$2,'[1]A1-b1c'!$B$4:$Z$182,18,FALSE)),"-",VLOOKUP('[1]Identificazione corso'!$I$2,'[1]A1-b1c'!$B$4:$Z$182,18,FALSE))</f>
        <v>1</v>
      </c>
      <c r="E25" s="22">
        <f>IF(ISNA(VLOOKUP('[1]Identificazione corso'!$I$2,'[1]A1-b1c'!$B$4:$Z$182,23,FALSE)),"-",VLOOKUP('[1]Identificazione corso'!$I$2,'[1]A1-b1c'!$B$4:$Z$182,23,FALSE))</f>
        <v>2</v>
      </c>
      <c r="F25" s="23"/>
      <c r="G25" s="36">
        <f t="shared" si="2"/>
        <v>0</v>
      </c>
      <c r="H25" s="36">
        <f t="shared" si="2"/>
        <v>0</v>
      </c>
      <c r="I25" s="36">
        <f t="shared" si="2"/>
        <v>0.04</v>
      </c>
      <c r="J25" s="36">
        <f t="shared" si="2"/>
        <v>0.08333333333333333</v>
      </c>
      <c r="K25" s="33"/>
      <c r="L25" s="17"/>
    </row>
    <row r="26" spans="1:12" ht="17.25" customHeight="1">
      <c r="A26" s="37" t="s">
        <v>17</v>
      </c>
      <c r="B26" s="22">
        <f>IF(ISNA(VLOOKUP('[1]Identificazione corso'!$I$2,'[1]A1-b1c'!$B$4:$Z$182,9,FALSE)),"-",VLOOKUP('[1]Identificazione corso'!$I$2,'[1]A1-b1c'!$B$4:$Z$182,9,FALSE))</f>
        <v>27</v>
      </c>
      <c r="C26" s="22">
        <f>IF(ISNA(VLOOKUP('[1]Identificazione corso'!$I$2,'[1]A1-b1c'!$B$4:$Z$182,14,FALSE)),"-",VLOOKUP('[1]Identificazione corso'!$I$2,'[1]A1-b1c'!$B$4:$Z$182,14,FALSE))</f>
        <v>30</v>
      </c>
      <c r="D26" s="22">
        <f>IF(ISNA(VLOOKUP('[1]Identificazione corso'!$I$2,'[1]A1-b1c'!$B$4:$Z$182,19,FALSE)),"-",VLOOKUP('[1]Identificazione corso'!$I$2,'[1]A1-b1c'!$B$4:$Z$182,19,FALSE))</f>
        <v>25</v>
      </c>
      <c r="E26" s="22">
        <f>IF(ISNA(VLOOKUP('[1]Identificazione corso'!$I$2,'[1]A1-b1c'!$B$4:$Z$182,24,FALSE)),"-",VLOOKUP('[1]Identificazione corso'!$I$2,'[1]A1-b1c'!$B$4:$Z$182,24,FALSE))</f>
        <v>24</v>
      </c>
      <c r="F26" s="38"/>
      <c r="G26" s="36">
        <f t="shared" si="2"/>
        <v>1</v>
      </c>
      <c r="H26" s="36">
        <f t="shared" si="2"/>
        <v>1</v>
      </c>
      <c r="I26" s="36">
        <f t="shared" si="2"/>
        <v>1</v>
      </c>
      <c r="J26" s="36">
        <f t="shared" si="2"/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f>IF(ISNA(VLOOKUP('[1]Identificazione corso'!$I$2,'[1]A1-b1d'!$B$4:$Y$136,5,FALSE)),"-",VLOOKUP('[1]Identificazione corso'!$I$2,'[1]A1-b1d'!$B$4:$Y$136,5,FALSE))</f>
        <v>3</v>
      </c>
      <c r="C30" s="49">
        <f>IF(ISNA(VLOOKUP('[1]Identificazione corso'!$I$2,'[1]A1-b1d'!$B$4:$Y$136,10,FALSE)),"-",VLOOKUP('[1]Identificazione corso'!$I$2,'[1]A1-b1d'!$B$4:$Y$136,10,FALSE))</f>
        <v>5</v>
      </c>
      <c r="D30" s="49">
        <f>IF(ISNA(VLOOKUP('[1]Identificazione corso'!$I$2,'[1]A1-b1d'!$B$4:$Y$136,15,FALSE)),"-",VLOOKUP('[1]Identificazione corso'!$I$2,'[1]A1-b1d'!$B$4:$Y$136,15,FALSE))</f>
        <v>6</v>
      </c>
      <c r="E30" s="49">
        <f>IF(ISNA(VLOOKUP('[1]Identificazione corso'!$I$2,'[1]A1-b1d'!$B$4:$Y$136,20,FALSE)),"-",VLOOKUP('[1]Identificazione corso'!$I$2,'[1]A1-b1d'!$B$4:$Y$136,20,FALSE))</f>
        <v>4</v>
      </c>
      <c r="F30" s="23"/>
      <c r="G30" s="25">
        <f>IF(ISERROR(B30/B$34),"-",(B30/B$34))</f>
        <v>0.1111111111111111</v>
      </c>
      <c r="H30" s="25">
        <f aca="true" t="shared" si="3" ref="G30:J34">IF(ISERROR(C30/C$34),"-",(C30/C$34))</f>
        <v>0.16666666666666666</v>
      </c>
      <c r="I30" s="25">
        <f t="shared" si="3"/>
        <v>0.24</v>
      </c>
      <c r="J30" s="25">
        <f t="shared" si="3"/>
        <v>0.16666666666666666</v>
      </c>
      <c r="K30" s="33"/>
      <c r="L30" s="17"/>
    </row>
    <row r="31" spans="1:12" ht="15.75" customHeight="1">
      <c r="A31" s="35" t="s">
        <v>27</v>
      </c>
      <c r="B31" s="49">
        <f>IF(ISNA(VLOOKUP('[1]Identificazione corso'!$I$2,'[1]A1-b1d'!$B$4:$Y$136,6,FALSE)),"-",VLOOKUP('[1]Identificazione corso'!$I$2,'[1]A1-b1d'!$B$4:$Y$136,6,FALSE))</f>
        <v>13</v>
      </c>
      <c r="C31" s="49">
        <f>IF(ISNA(VLOOKUP('[1]Identificazione corso'!$I$2,'[1]A1-b1d'!$B$4:$Y$136,11,FALSE)),"-",VLOOKUP('[1]Identificazione corso'!$I$2,'[1]A1-b1d'!$B$4:$Y$136,11,FALSE))</f>
        <v>19</v>
      </c>
      <c r="D31" s="49">
        <f>IF(ISNA(VLOOKUP('[1]Identificazione corso'!$I$2,'[1]A1-b1d'!$B$4:$Y$136,16,FALSE)),"-",VLOOKUP('[1]Identificazione corso'!$I$2,'[1]A1-b1d'!$B$4:$Y$136,16,FALSE))</f>
        <v>14</v>
      </c>
      <c r="E31" s="49">
        <f>IF(ISNA(VLOOKUP('[1]Identificazione corso'!$I$2,'[1]A1-b1d'!$B$4:$Y$136,21,FALSE)),"-",VLOOKUP('[1]Identificazione corso'!$I$2,'[1]A1-b1d'!$B$4:$Y$136,21,FALSE))</f>
        <v>16</v>
      </c>
      <c r="F31" s="23"/>
      <c r="G31" s="25">
        <f t="shared" si="3"/>
        <v>0.48148148148148145</v>
      </c>
      <c r="H31" s="25">
        <f t="shared" si="3"/>
        <v>0.6333333333333333</v>
      </c>
      <c r="I31" s="25">
        <f t="shared" si="3"/>
        <v>0.56</v>
      </c>
      <c r="J31" s="25">
        <f t="shared" si="3"/>
        <v>0.6666666666666666</v>
      </c>
      <c r="K31" s="33"/>
      <c r="L31" s="17"/>
    </row>
    <row r="32" spans="1:12" ht="15.75" customHeight="1">
      <c r="A32" s="35" t="s">
        <v>28</v>
      </c>
      <c r="B32" s="49">
        <f>IF(ISNA(VLOOKUP('[1]Identificazione corso'!$I$2,'[1]A1-b1d'!$B$4:$Y$136,7,FALSE)),"-",VLOOKUP('[1]Identificazione corso'!$I$2,'[1]A1-b1d'!$B$4:$Y$136,7,FALSE))</f>
        <v>10</v>
      </c>
      <c r="C32" s="49">
        <f>IF(ISNA(VLOOKUP('[1]Identificazione corso'!$I$2,'[1]A1-b1d'!$B$4:$Y$136,12,FALSE)),"-",VLOOKUP('[1]Identificazione corso'!$I$2,'[1]A1-b1d'!$B$4:$Y$136,12,FALSE))</f>
        <v>6</v>
      </c>
      <c r="D32" s="49">
        <f>IF(ISNA(VLOOKUP('[1]Identificazione corso'!$I$2,'[1]A1-b1d'!$B$4:$Y$136,17,FALSE)),"-",VLOOKUP('[1]Identificazione corso'!$I$2,'[1]A1-b1d'!$B$4:$Y$136,17,FALSE))</f>
        <v>4</v>
      </c>
      <c r="E32" s="49">
        <f>IF(ISNA(VLOOKUP('[1]Identificazione corso'!$I$2,'[1]A1-b1d'!$B$4:$Y$136,22,FALSE)),"-",VLOOKUP('[1]Identificazione corso'!$I$2,'[1]A1-b1d'!$B$4:$Y$136,22,FALSE))</f>
        <v>4</v>
      </c>
      <c r="F32" s="23"/>
      <c r="G32" s="25">
        <f t="shared" si="3"/>
        <v>0.37037037037037035</v>
      </c>
      <c r="H32" s="25">
        <f t="shared" si="3"/>
        <v>0.2</v>
      </c>
      <c r="I32" s="25">
        <f t="shared" si="3"/>
        <v>0.16</v>
      </c>
      <c r="J32" s="25">
        <f t="shared" si="3"/>
        <v>0.16666666666666666</v>
      </c>
      <c r="K32" s="33"/>
      <c r="L32" s="17"/>
    </row>
    <row r="33" spans="1:12" ht="15.75" customHeight="1">
      <c r="A33" s="35" t="s">
        <v>29</v>
      </c>
      <c r="B33" s="49">
        <f>IF(ISNA(VLOOKUP('[1]Identificazione corso'!$I$2,'[1]A1-b1d'!$B$4:$Y$136,8,FALSE)),"-",VLOOKUP('[1]Identificazione corso'!$I$2,'[1]A1-b1d'!$B$4:$Y$136,8,FALSE))</f>
        <v>1</v>
      </c>
      <c r="C33" s="49">
        <f>IF(ISNA(VLOOKUP('[1]Identificazione corso'!$I$2,'[1]A1-b1d'!$B$4:$Y$136,13,FALSE)),"-",VLOOKUP('[1]Identificazione corso'!$I$2,'[1]A1-b1d'!$B$4:$Y$136,13,FALSE))</f>
        <v>0</v>
      </c>
      <c r="D33" s="49">
        <f>IF(ISNA(VLOOKUP('[1]Identificazione corso'!$I$2,'[1]A1-b1d'!$B$4:$Y$136,18,FALSE)),"-",VLOOKUP('[1]Identificazione corso'!$I$2,'[1]A1-b1d'!$B$4:$Y$136,18,FALSE))</f>
        <v>1</v>
      </c>
      <c r="E33" s="49">
        <f>IF(ISNA(VLOOKUP('[1]Identificazione corso'!$I$2,'[1]A1-b1d'!$B$4:$Y$136,23,FALSE)),"-",VLOOKUP('[1]Identificazione corso'!$I$2,'[1]A1-b1d'!$B$4:$Y$136,23,FALSE))</f>
        <v>0</v>
      </c>
      <c r="F33" s="23"/>
      <c r="G33" s="25">
        <f t="shared" si="3"/>
        <v>0.037037037037037035</v>
      </c>
      <c r="H33" s="25">
        <f t="shared" si="3"/>
        <v>0</v>
      </c>
      <c r="I33" s="25">
        <f t="shared" si="3"/>
        <v>0.04</v>
      </c>
      <c r="J33" s="25">
        <f t="shared" si="3"/>
        <v>0</v>
      </c>
      <c r="K33" s="33"/>
      <c r="L33" s="17"/>
    </row>
    <row r="34" spans="1:12" ht="15.75" customHeight="1">
      <c r="A34" s="37" t="s">
        <v>17</v>
      </c>
      <c r="B34" s="49">
        <f>IF(ISNA(VLOOKUP('[1]Identificazione corso'!$I$2,'[1]A1-b1d'!$B$4:$Y$136,9,FALSE)),"-",VLOOKUP('[1]Identificazione corso'!$I$2,'[1]A1-b1d'!$B$4:$Y$136,9,FALSE))</f>
        <v>27</v>
      </c>
      <c r="C34" s="49">
        <f>IF(ISNA(VLOOKUP('[1]Identificazione corso'!$I$2,'[1]A1-b1d'!$B$4:$Y$136,14,FALSE)),"-",VLOOKUP('[1]Identificazione corso'!$I$2,'[1]A1-b1d'!$B$4:$Y$136,14,FALSE))</f>
        <v>30</v>
      </c>
      <c r="D34" s="49">
        <f>IF(ISNA(VLOOKUP('[1]Identificazione corso'!$I$2,'[1]A1-b1d'!$B$4:$Y$136,19,FALSE)),"-",VLOOKUP('[1]Identificazione corso'!$I$2,'[1]A1-b1d'!$B$4:$Y$136,19,FALSE))</f>
        <v>25</v>
      </c>
      <c r="E34" s="49">
        <f>IF(ISNA(VLOOKUP('[1]Identificazione corso'!$I$2,'[1]A1-b1d'!$B$4:$Y$136,24,FALSE)),"-",VLOOKUP('[1]Identificazione corso'!$I$2,'[1]A1-b1d'!$B$4:$Y$136,24,FALSE))</f>
        <v>24</v>
      </c>
      <c r="F34" s="38"/>
      <c r="G34" s="25">
        <f t="shared" si="3"/>
        <v>1</v>
      </c>
      <c r="H34" s="25">
        <f t="shared" si="3"/>
        <v>1</v>
      </c>
      <c r="I34" s="25">
        <f t="shared" si="3"/>
        <v>1</v>
      </c>
      <c r="J34" s="25">
        <f t="shared" si="3"/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f>IF(ISNA(VLOOKUP('[1]Identificazione corso'!$I$2,'[1]A1-b4a'!$B$4:$T$68,5,FALSE)),"-",VLOOKUP('[1]Identificazione corso'!$I$2,'[1]A1-b4a'!$B$4:$T$68,5,FALSE))</f>
        <v>16</v>
      </c>
      <c r="D38" s="49">
        <f>IF(ISNA(VLOOKUP('[1]Identificazione corso'!$I$2,'[1]A1-b4a'!$B$4:$T$68,10,FALSE)),"-",VLOOKUP('[1]Identificazione corso'!$I$2,'[1]A1-b4a'!$B$4:$T$68,10,FALSE))</f>
        <v>12</v>
      </c>
      <c r="E38" s="49">
        <f>IF(ISNA(VLOOKUP('[1]Identificazione corso'!$I$2,'[1]A1-b4a'!$B$4:$T$68,15,FALSE)),"-",VLOOKUP('[1]Identificazione corso'!$I$2,'[1]A1-b4a'!$B$4:$T$68,15,FALSE))</f>
        <v>12</v>
      </c>
      <c r="F38" s="58"/>
      <c r="G38" s="57"/>
      <c r="H38" s="59">
        <f>IF(ISERROR(C38/C$42),"-",(C38/C$42))</f>
        <v>0.5333333333333333</v>
      </c>
      <c r="I38" s="59">
        <f aca="true" t="shared" si="4" ref="H38:I42">IF(ISERROR(D38/D$42),"-",(D38/D$42))</f>
        <v>0.48</v>
      </c>
      <c r="J38" s="59">
        <f>IF(ISERROR(E38/E$42),"-",(E38/E$42))</f>
        <v>0.5</v>
      </c>
      <c r="K38" s="60"/>
      <c r="L38" s="17"/>
    </row>
    <row r="39" spans="1:12" ht="15.75" customHeight="1">
      <c r="A39" s="35" t="s">
        <v>32</v>
      </c>
      <c r="B39" s="57"/>
      <c r="C39" s="49">
        <f>IF(ISNA(VLOOKUP('[1]Identificazione corso'!$I$2,'[1]A1-b4a'!$B$4:$T$68,6,FALSE)),"-",VLOOKUP('[1]Identificazione corso'!$I$2,'[1]A1-b4a'!$B$4:$T$68,6,FALSE))</f>
        <v>9</v>
      </c>
      <c r="D39" s="49">
        <f>IF(ISNA(VLOOKUP('[1]Identificazione corso'!$I$2,'[1]A1-b4a'!$B$4:$T$68,11,FALSE)),"-",VLOOKUP('[1]Identificazione corso'!$I$2,'[1]A1-b4a'!$B$4:$T$68,11,FALSE))</f>
        <v>10</v>
      </c>
      <c r="E39" s="49">
        <f>IF(ISNA(VLOOKUP('[1]Identificazione corso'!$I$2,'[1]A1-b4a'!$B$4:$T$68,16,FALSE)),"-",VLOOKUP('[1]Identificazione corso'!$I$2,'[1]A1-b4a'!$B$4:$T$68,16,FALSE))</f>
        <v>12</v>
      </c>
      <c r="F39" s="58"/>
      <c r="G39" s="57"/>
      <c r="H39" s="59">
        <f t="shared" si="4"/>
        <v>0.3</v>
      </c>
      <c r="I39" s="59">
        <f t="shared" si="4"/>
        <v>0.4</v>
      </c>
      <c r="J39" s="59">
        <f>IF(ISERROR(E39/E$42),"-",(E39/E$42))</f>
        <v>0.5</v>
      </c>
      <c r="K39" s="33"/>
      <c r="L39" s="17"/>
    </row>
    <row r="40" spans="1:12" ht="15.75" customHeight="1">
      <c r="A40" s="35" t="s">
        <v>33</v>
      </c>
      <c r="B40" s="57"/>
      <c r="C40" s="49">
        <f>IF(ISNA(VLOOKUP('[1]Identificazione corso'!$I$2,'[1]A1-b4a'!$B$4:$T$68,7,FALSE)),"-",VLOOKUP('[1]Identificazione corso'!$I$2,'[1]A1-b4a'!$B$4:$T$68,7,FALSE))</f>
        <v>5</v>
      </c>
      <c r="D40" s="49">
        <f>IF(ISNA(VLOOKUP('[1]Identificazione corso'!$I$2,'[1]A1-b4a'!$B$4:$T$68,12,FALSE)),"-",VLOOKUP('[1]Identificazione corso'!$I$2,'[1]A1-b4a'!$B$4:$T$68,12,FALSE))</f>
        <v>3</v>
      </c>
      <c r="E40" s="49">
        <f>IF(ISNA(VLOOKUP('[1]Identificazione corso'!$I$2,'[1]A1-b4a'!$B$4:$T$68,17,FALSE)),"-",VLOOKUP('[1]Identificazione corso'!$I$2,'[1]A1-b4a'!$B$4:$T$68,17,FALSE))</f>
        <v>0</v>
      </c>
      <c r="F40" s="58"/>
      <c r="G40" s="57"/>
      <c r="H40" s="59">
        <f t="shared" si="4"/>
        <v>0.16666666666666666</v>
      </c>
      <c r="I40" s="59">
        <f t="shared" si="4"/>
        <v>0.12</v>
      </c>
      <c r="J40" s="59">
        <f>IF(ISERROR(E40/E$42),"-",(E40/E$42))</f>
        <v>0</v>
      </c>
      <c r="K40" s="33"/>
      <c r="L40" s="17"/>
    </row>
    <row r="41" spans="1:12" ht="15.75" customHeight="1">
      <c r="A41" s="35" t="s">
        <v>34</v>
      </c>
      <c r="B41" s="57"/>
      <c r="C41" s="49">
        <f>IF(ISNA(VLOOKUP('[1]Identificazione corso'!$I$2,'[1]A1-b4a'!$B$4:$T$68,8,FALSE)),"-",VLOOKUP('[1]Identificazione corso'!$I$2,'[1]A1-b4a'!$B$4:$T$68,8,FALSE))</f>
        <v>0</v>
      </c>
      <c r="D41" s="49">
        <f>IF(ISNA(VLOOKUP('[1]Identificazione corso'!$I$2,'[1]A1-b4a'!$B$4:$T$68,13,FALSE)),"-",VLOOKUP('[1]Identificazione corso'!$I$2,'[1]A1-b4a'!$B$4:$T$68,13,FALSE))</f>
        <v>0</v>
      </c>
      <c r="E41" s="49">
        <f>IF(ISNA(VLOOKUP('[1]Identificazione corso'!$I$2,'[1]A1-b4a'!$B$4:$T$68,18,FALSE)),"-",VLOOKUP('[1]Identificazione corso'!$I$2,'[1]A1-b4a'!$B$4:$T$68,18,FALSE))</f>
        <v>0</v>
      </c>
      <c r="F41" s="58"/>
      <c r="G41" s="57"/>
      <c r="H41" s="59">
        <f t="shared" si="4"/>
        <v>0</v>
      </c>
      <c r="I41" s="59">
        <f t="shared" si="4"/>
        <v>0</v>
      </c>
      <c r="J41" s="59">
        <f>IF(ISERROR(E41/E$42),"-",(E41/E$42))</f>
        <v>0</v>
      </c>
      <c r="K41" s="33"/>
      <c r="L41" s="17"/>
    </row>
    <row r="42" spans="1:12" ht="15.75" customHeight="1">
      <c r="A42" s="37" t="s">
        <v>17</v>
      </c>
      <c r="B42" s="57"/>
      <c r="C42" s="49">
        <f>IF(ISNA(VLOOKUP('[1]Identificazione corso'!$I$2,'[1]A1-b4a'!$B$4:$T$68,9,FALSE)),"-",VLOOKUP('[1]Identificazione corso'!$I$2,'[1]A1-b4a'!$B$4:$T$68,9,FALSE))</f>
        <v>30</v>
      </c>
      <c r="D42" s="49">
        <f>IF(ISNA(VLOOKUP('[1]Identificazione corso'!$I$2,'[1]A1-b4a'!$B$4:$T$68,14,FALSE)),"-",VLOOKUP('[1]Identificazione corso'!$I$2,'[1]A1-b4a'!$B$4:$T$68,14,FALSE))</f>
        <v>25</v>
      </c>
      <c r="E42" s="49">
        <f>IF(ISNA(VLOOKUP('[1]Identificazione corso'!$I$2,'[1]A1-b4a'!$B$4:$T$68,19,FALSE)),"-",VLOOKUP('[1]Identificazione corso'!$I$2,'[1]A1-b4a'!$B$4:$T$68,19,FALSE))</f>
        <v>24</v>
      </c>
      <c r="F42" s="58"/>
      <c r="G42" s="57"/>
      <c r="H42" s="59">
        <f t="shared" si="4"/>
        <v>1</v>
      </c>
      <c r="I42" s="59">
        <f t="shared" si="4"/>
        <v>1</v>
      </c>
      <c r="J42" s="59">
        <f>IF(ISERROR(E42/E$42),"-",(E42/E$42))</f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f>IF(ISERROR(B51-B50),"0",(B51-B50))</f>
        <v>62</v>
      </c>
      <c r="C49" s="49">
        <f>IF(ISERROR(C51-C50),"0",(C51-C50))</f>
        <v>56</v>
      </c>
      <c r="D49" s="49">
        <f>IF(ISERROR(D51-D50),"0",(D51-D50))</f>
        <v>54</v>
      </c>
      <c r="E49" s="49">
        <f>IF(ISERROR(E51-E50),"0",(E51-E50))</f>
        <v>46</v>
      </c>
      <c r="F49" s="23"/>
      <c r="G49" s="25">
        <f>IF(ISERROR(B49/B$51),"-",B49/B$51)</f>
        <v>0.7654320987654321</v>
      </c>
      <c r="H49" s="25">
        <f aca="true" t="shared" si="5" ref="G49:J50">IF(ISERROR(C49/C$51),"-",C49/C$51)</f>
        <v>0.7466666666666667</v>
      </c>
      <c r="I49" s="25">
        <f t="shared" si="5"/>
        <v>0.7105263157894737</v>
      </c>
      <c r="J49" s="25">
        <f>IF(ISERROR(E49/E$51),"-",E49/E$51)</f>
        <v>0.6764705882352942</v>
      </c>
      <c r="K49" s="33"/>
      <c r="L49" s="17"/>
    </row>
    <row r="50" spans="1:12" ht="18.75" customHeight="1">
      <c r="A50" s="35" t="s">
        <v>38</v>
      </c>
      <c r="B50" s="49">
        <f>IF(ISNA(VLOOKUP('[1]Identificazione corso'!$I$2,'[1]A1-b2a'!$B$2:$Q$260,6,FALSE)),"0",VLOOKUP('[1]Identificazione corso'!$I$2,'[1]A1-b2a'!$B$2:$Q$260,6,FALSE))</f>
        <v>19</v>
      </c>
      <c r="C50" s="49">
        <f>IF(ISNA(VLOOKUP('[1]Identificazione corso'!$I$2,'[1]A1-b2a'!$B$2:$Q$260,9,FALSE)),"0",VLOOKUP('[1]Identificazione corso'!$I$2,'[1]A1-b2a'!$B$2:$Q$260,9,FALSE))</f>
        <v>19</v>
      </c>
      <c r="D50" s="49">
        <f>IF(ISNA(VLOOKUP('[1]Identificazione corso'!$I$2,'[1]A1-b2a'!$B$2:$Q$260,12,FALSE)),0,VLOOKUP('[1]Identificazione corso'!$I$2,'[1]A1-b2a'!$B$2:$Q$260,12,FALSE))</f>
        <v>22</v>
      </c>
      <c r="E50" s="49">
        <f>IF(ISNA(VLOOKUP('[1]Identificazione corso'!$I$2,'[1]A1-b2a'!$B$2:$Q$260,15,FALSE)),0,VLOOKUP('[1]Identificazione corso'!$I$2,'[1]A1-b2a'!$B$2:$Q$260,15,FALSE))</f>
        <v>22</v>
      </c>
      <c r="F50" s="23"/>
      <c r="G50" s="25">
        <f t="shared" si="5"/>
        <v>0.2345679012345679</v>
      </c>
      <c r="H50" s="25">
        <f t="shared" si="5"/>
        <v>0.25333333333333335</v>
      </c>
      <c r="I50" s="25">
        <f t="shared" si="5"/>
        <v>0.2894736842105263</v>
      </c>
      <c r="J50" s="25">
        <f t="shared" si="5"/>
        <v>0.3235294117647059</v>
      </c>
      <c r="K50" s="33"/>
      <c r="L50" s="17"/>
    </row>
    <row r="51" spans="1:12" ht="18.75" customHeight="1">
      <c r="A51" s="73" t="s">
        <v>39</v>
      </c>
      <c r="B51" s="74">
        <f>IF(ISNA(VLOOKUP('[1]Identificazione corso'!$I$2,'[1]A1-b2a'!$B$2:$Q$260,5,FALSE)),"0",VLOOKUP('[1]Identificazione corso'!$I$2,'[1]A1-b2a'!$B$2:$Q$260,5,FALSE))</f>
        <v>81</v>
      </c>
      <c r="C51" s="74">
        <f>IF(ISNA(VLOOKUP('[1]Identificazione corso'!$I$2,'[1]A1-b2a'!$B$2:$Q$260,8,FALSE)),"0",VLOOKUP('[1]Identificazione corso'!$I$2,'[1]A1-b2a'!$B$2:$Q$260,8,FALSE))</f>
        <v>75</v>
      </c>
      <c r="D51" s="74">
        <f>IF(ISNA(VLOOKUP('[1]Identificazione corso'!$I$2,'[1]A1-b2a'!$B$2:$Q$260,11,FALSE)),"0",VLOOKUP('[1]Identificazione corso'!$I$2,'[1]A1-b2a'!$B$2:$Q$260,11,FALSE))</f>
        <v>76</v>
      </c>
      <c r="E51" s="74">
        <f>IF(ISNA(VLOOKUP('[1]Identificazione corso'!$I$2,'[1]A1-b2a'!$B$2:$Q$260,14,FALSE)),0,VLOOKUP('[1]Identificazione corso'!$I$2,'[1]A1-b2a'!$B$2:$Q$260,14,FALSE))</f>
        <v>68</v>
      </c>
      <c r="F51" s="23"/>
      <c r="G51" s="75">
        <f>SUM(G49:G50)</f>
        <v>1</v>
      </c>
      <c r="H51" s="75">
        <f>SUM(H49:H50)</f>
        <v>1</v>
      </c>
      <c r="I51" s="75">
        <f>SUM(I49:I50)</f>
        <v>1</v>
      </c>
      <c r="J51" s="76">
        <f>SUM(J49:J50)</f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f>IF(ISNA(VLOOKUP('[1]Identificazione corso'!$I$2,'[1]A1-b6'!$B$3:$I$265,5,FALSE)),"-",VLOOKUP('[1]Identificazione corso'!$I$2,'[1]A1-b6'!$B$3:$I$265,5,FALSE))</f>
        <v>0</v>
      </c>
      <c r="C54" s="87">
        <f>IF(ISNA(VLOOKUP('[1]Identificazione corso'!$I$2,'[1]A1-b6'!$B$3:$I$265,6,FALSE)),"-",VLOOKUP('[1]Identificazione corso'!$I$2,'[1]A1-b6'!$B$3:$I$265,6,FALSE))</f>
        <v>0</v>
      </c>
      <c r="D54" s="87">
        <f>IF(ISNA(VLOOKUP('[1]Identificazione corso'!$I$2,'[1]A1-b6'!$B$3:$I$265,7,FALSE)),"-",VLOOKUP('[1]Identificazione corso'!$I$2,'[1]A1-b6'!$B$3:$I$265,7,FALSE))</f>
        <v>0</v>
      </c>
      <c r="E54" s="87">
        <f>IF(ISNA(VLOOKUP('[1]Identificazione corso'!$I$2,'[1]A1-b6'!$B$3:$I$265,8,FALSE)),"-",VLOOKUP('[1]Identificazione corso'!$I$2,'[1]A1-b6'!$B$3:$I$265,8,FALSE))</f>
        <v>0</v>
      </c>
      <c r="F54" s="88"/>
      <c r="G54" s="25"/>
      <c r="H54" s="25" t="str">
        <f>IF(ISERROR((C54-B54)/B54),"-",((C54-B54)/B54))</f>
        <v>-</v>
      </c>
      <c r="I54" s="25" t="str">
        <f>IF(ISERROR((D54-C54)/C54),"-",((D54-C54)/C54))</f>
        <v>-</v>
      </c>
      <c r="J54" s="25" t="str">
        <f>IF(ISERROR((E54-D54)/D54),"-",((E54-D54)/D54))</f>
        <v>-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f>IF(ISNA(VLOOKUP('[1]Identificazione corso'!$I$2,'[1]A1-b4b'!$B$3:$Z$261,9,FALSE)),"",VLOOKUP('[1]Identificazione corso'!$I$2,'[1]A1-b4b'!$B$3:$Z$261,9,FALSE))</f>
        <v>37</v>
      </c>
      <c r="C59" s="101">
        <f>IF(ISNA(VLOOKUP('[1]Identificazione corso'!$I$2,'[1]A1-b4b'!$B$3:$Z$261,13,FALSE)),"",VLOOKUP('[1]Identificazione corso'!$I$2,'[1]A1-b4b'!$B$3:$Z$261,13,FALSE))</f>
        <v>27</v>
      </c>
      <c r="D59" s="101">
        <f>IF(ISNA(VLOOKUP('[1]Identificazione corso'!$I$2,'[1]A1-b4b'!$B$3:$Z$261,17,FALSE)),"",VLOOKUP('[1]Identificazione corso'!$I$2,'[1]A1-b4b'!$B$3:$Z$261,17,FALSE))</f>
        <v>27</v>
      </c>
      <c r="E59" s="101">
        <f>IF(ISNA(VLOOKUP('[1]Identificazione corso'!$I$2,'[1]A1-b4b'!$B$3:$Z$261,21,FALSE)),"",VLOOKUP('[1]Identificazione corso'!$I$2,'[1]A1-b4b'!$B$3:$Z$261,21,FALSE))</f>
        <v>25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f>IF(ISNA(VLOOKUP('[1]Identificazione corso'!$I$2,'[1]A1-b4b'!$B$3:$Z$261,10,FALSE)),"",VLOOKUP('[1]Identificazione corso'!$I$2,'[1]A1-b4b'!$B$3:$Z$261,10,FALSE))</f>
        <v>1</v>
      </c>
      <c r="C60" s="103">
        <f>IF(ISNA(VLOOKUP('[1]Identificazione corso'!$I$2,'[1]A1-b4b'!$B$3:$Z$261,14,FALSE)),"",VLOOKUP('[1]Identificazione corso'!$I$2,'[1]A1-b4b'!$B$3:$Z$261,14,FALSE))</f>
        <v>0</v>
      </c>
      <c r="D60" s="103">
        <f>IF(ISNA(VLOOKUP('[1]Identificazione corso'!$I$2,'[1]A1-b4b'!$B$3:$Z$261,18,FALSE)),"",VLOOKUP('[1]Identificazione corso'!$I$2,'[1]A1-b4b'!$B$3:$Z$261,18,FALSE))</f>
        <v>0</v>
      </c>
      <c r="E60" s="103">
        <f>IF(ISNA(VLOOKUP('[1]Identificazione corso'!$I$2,'[1]A1-b4b'!$B$3:$Z$261,22,FALSE)),"",VLOOKUP('[1]Identificazione corso'!$I$2,'[1]A1-b4b'!$B$3:$Z$261,22,FALSE))</f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f>IF(ISNA(VLOOKUP('[1]Identificazione corso'!$I$2,'[1]A1-b4b'!$B$3:$Z$261,11,FALSE)),"",VLOOKUP('[1]Identificazione corso'!$I$2,'[1]A1-b4b'!$B$3:$Z$261,11,FALSE))</f>
        <v>35</v>
      </c>
      <c r="C61" s="103">
        <f>IF(ISNA(VLOOKUP('[1]Identificazione corso'!$I$2,'[1]A1-b4b'!$B$3:$Z$261,15,FALSE)),"",VLOOKUP('[1]Identificazione corso'!$I$2,'[1]A1-b4b'!$B$3:$Z$261,15,FALSE))</f>
        <v>26</v>
      </c>
      <c r="D61" s="103">
        <f>IF(ISNA(VLOOKUP('[1]Identificazione corso'!$I$2,'[1]A1-b4b'!$B$3:$Z$261,19,FALSE)),"",VLOOKUP('[1]Identificazione corso'!$I$2,'[1]A1-b4b'!$B$3:$Z$261,19,FALSE))</f>
        <v>26</v>
      </c>
      <c r="E61" s="103">
        <f>IF(ISNA(VLOOKUP('[1]Identificazione corso'!$I$2,'[1]A1-b4b'!$B$3:$Z$261,23,FALSE)),"",VLOOKUP('[1]Identificazione corso'!$I$2,'[1]A1-b4b'!$B$3:$Z$261,23,FALSE))</f>
        <v>22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f>IF(ISNA(VLOOKUP('[1]Identificazione corso'!$I$2,'[1]A1-b4b'!$B$3:$Z$261,12,FALSE)),"",VLOOKUP('[1]Identificazione corso'!$I$2,'[1]A1-b4b'!$B$3:$Z$261,12,FALSE))</f>
        <v>5.405405405405405</v>
      </c>
      <c r="C62" s="104">
        <f>IF(ISNA(VLOOKUP('[1]Identificazione corso'!$I$2,'[1]A1-b4b'!$B$3:$Z$261,16,FALSE)),"",VLOOKUP('[1]Identificazione corso'!$I$2,'[1]A1-b4b'!$B$3:$Z$261,16,FALSE))</f>
        <v>3.7037037037037033</v>
      </c>
      <c r="D62" s="104">
        <f>IF(ISNA(VLOOKUP('[1]Identificazione corso'!$I$2,'[1]A1-b4b'!$B$3:$Z$261,20,FALSE)),"",VLOOKUP('[1]Identificazione corso'!$I$2,'[1]A1-b4b'!$B$3:$Z$261,20,FALSE))</f>
        <v>3.703703703703709</v>
      </c>
      <c r="E62" s="104">
        <f>IF(ISNA(VLOOKUP('[1]Identificazione corso'!$I$2,'[1]A1-b4b'!$B$3:$Z$261,24,FALSE)),"",VLOOKUP('[1]Identificazione corso'!$I$2,'[1]A1-b4b'!$B$3:$Z$261,24,FALSE))</f>
        <v>12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f>IF(ISNA(VLOOKUP('[1]Identificazione corso'!$I$2,'[1]A1-b4d'!$B$3:$U$261,5,FALSE)),"",VLOOKUP('[1]Identificazione corso'!$I$2,'[1]A1-b4d'!$B$3:$U$261,5,FALSE))</f>
        <v>27.8475609756098</v>
      </c>
      <c r="C63" s="106">
        <f>IF(ISNA(VLOOKUP('[1]Identificazione corso'!$I$2,'[1]A1-b4d'!$B$3:$U$261,9,FALSE)),"",VLOOKUP('[1]Identificazione corso'!$I$2,'[1]A1-b4d'!$B$3:$U$261,9,FALSE))</f>
        <v>28.4862385321101</v>
      </c>
      <c r="D63" s="106">
        <f>IF(ISNA(VLOOKUP('[1]Identificazione corso'!$I$2,'[1]A1-b4d'!$B$3:$U$261,13,FALSE)),"",VLOOKUP('[1]Identificazione corso'!$I$2,'[1]A1-b4d'!$B$3:$U$261,13,FALSE))</f>
        <v>28.06</v>
      </c>
      <c r="E63" s="106">
        <f>IF(ISNA(VLOOKUP('[1]Identificazione corso'!$I$2,'[1]A1-b4d'!$B$3:$U$261,17,FALSE)),"",VLOOKUP('[1]Identificazione corso'!$I$2,'[1]A1-b4d'!$B$3:$U$261,17,FALSE))</f>
        <v>27.6989417989418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f>IF(ISNA(VLOOKUP('[1]Identificazione corso'!$I$2,'[1]A1-b4d'!$B$3:$U$261,6,FALSE)),"",VLOOKUP('[1]Identificazione corso'!$I$2,'[1]A1-b4d'!$B$3:$U$261,6,FALSE))</f>
        <v>4.878048780487805</v>
      </c>
      <c r="C64" s="108">
        <f>IF(ISNA(VLOOKUP('[1]Identificazione corso'!$I$2,'[1]A1-b4d'!$B$3:$U$261,10,FALSE)),"",VLOOKUP('[1]Identificazione corso'!$I$2,'[1]A1-b4d'!$B$3:$U$261,10,FALSE))</f>
        <v>0</v>
      </c>
      <c r="D64" s="108">
        <f>IF(ISNA(VLOOKUP('[1]Identificazione corso'!$I$2,'[1]A1-b4d'!$B$3:$U$261,14,FALSE)),"",VLOOKUP('[1]Identificazione corso'!$I$2,'[1]A1-b4d'!$B$3:$U$261,14,FALSE))</f>
        <v>2</v>
      </c>
      <c r="E64" s="108">
        <f>IF(ISNA(VLOOKUP('[1]Identificazione corso'!$I$2,'[1]A1-b4d'!$B$3:$U$261,18,FALSE)),"",VLOOKUP('[1]Identificazione corso'!$I$2,'[1]A1-b4d'!$B$3:$U$261,18,FALSE))</f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f>IF(ISNA(VLOOKUP('[1]Identificazione corso'!$I$2,'[1]A1-b4d'!$B$3:$U$261,7,FALSE)),"",VLOOKUP('[1]Identificazione corso'!$I$2,'[1]A1-b4d'!$B$3:$U$261,7,FALSE))</f>
        <v>35.97560975609756</v>
      </c>
      <c r="C65" s="108">
        <f>IF(ISNA(VLOOKUP('[1]Identificazione corso'!$I$2,'[1]A1-b4d'!$B$3:$U$261,11,FALSE)),"",VLOOKUP('[1]Identificazione corso'!$I$2,'[1]A1-b4d'!$B$3:$U$261,11,FALSE))</f>
        <v>25.688073394495415</v>
      </c>
      <c r="D65" s="108">
        <f>IF(ISNA(VLOOKUP('[1]Identificazione corso'!$I$2,'[1]A1-b4d'!$B$3:$U$261,15,FALSE)),"",VLOOKUP('[1]Identificazione corso'!$I$2,'[1]A1-b4d'!$B$3:$U$261,15,FALSE))</f>
        <v>33</v>
      </c>
      <c r="E65" s="108">
        <f>IF(ISNA(VLOOKUP('[1]Identificazione corso'!$I$2,'[1]A1-b4d'!$B$3:$U$261,19,FALSE)),"",VLOOKUP('[1]Identificazione corso'!$I$2,'[1]A1-b4d'!$B$3:$U$261,19,FALSE))</f>
        <v>58.333333333333336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f>IF(ISNA(VLOOKUP('[1]Identificazione corso'!$I$2,'[1]A1-b4d'!$B$3:$U$261,8,FALSE)),"",VLOOKUP('[1]Identificazione corso'!$I$2,'[1]A1-b4d'!$B$3:$U$261,8,FALSE))</f>
        <v>59.14634146341463</v>
      </c>
      <c r="C66" s="108">
        <f>IF(ISNA(VLOOKUP('[1]Identificazione corso'!$I$2,'[1]A1-b4d'!$B$3:$U$261,12,FALSE)),"",VLOOKUP('[1]Identificazione corso'!$I$2,'[1]A1-b4d'!$B$3:$U$261,12,FALSE))</f>
        <v>74.31192660550458</v>
      </c>
      <c r="D66" s="108">
        <f>IF(ISNA(VLOOKUP('[1]Identificazione corso'!$I$2,'[1]A1-b4d'!$B$3:$U$261,16,FALSE)),"",VLOOKUP('[1]Identificazione corso'!$I$2,'[1]A1-b4d'!$B$3:$U$261,16,FALSE))</f>
        <v>65</v>
      </c>
      <c r="E66" s="108">
        <f>IF(ISNA(VLOOKUP('[1]Identificazione corso'!$I$2,'[1]A1-b4d'!$B$3:$U$261,20,FALSE)),"",VLOOKUP('[1]Identificazione corso'!$I$2,'[1]A1-b4d'!$B$3:$U$261,20,FALSE))</f>
        <v>41.66666666666667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f>IF(ISNA(VLOOKUP('[1]Identificazione corso'!$I$2,'[1]A1-b4c'!$B$3:$T$22761,5,FALSE)),"",VLOOKUP('[1]Identificazione corso'!$I$2,'[1]A1-b4c'!$B$3:$T$261,5,FALSE))</f>
        <v>28.054054054054053</v>
      </c>
      <c r="C67" s="104">
        <f>IF(ISNA(VLOOKUP('[1]Identificazione corso'!$I$2,'[1]A1-b4c'!$B$3:$T$22761,10,FALSE)),"",VLOOKUP('[1]Identificazione corso'!$I$2,'[1]A1-b4c'!$B$3:$T$261,10,FALSE))</f>
        <v>27.703703703703702</v>
      </c>
      <c r="D67" s="104">
        <f>IF(ISNA(VLOOKUP('[1]Identificazione corso'!$I$2,'[1]A1-b4c'!$B$3:$T$22761,15,FALSE)),"",VLOOKUP('[1]Identificazione corso'!$I$2,'[1]A1-b4c'!$B$3:$T$261,15,FALSE))</f>
        <v>26.88888888888889</v>
      </c>
      <c r="E67" s="104">
        <f>IF(ISNA(VLOOKUP('[1]Identificazione corso'!$I$2,'[1]A1-b4c'!$B$3:$Y$261,20,FALSE)),"",VLOOKUP('[1]Identificazione corso'!$I$2,'[1]A1-b4c'!$B$3:$Y$261,20,FALSE))</f>
        <v>29.32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f>IF(ISNA(VLOOKUP('[1]Identificazione corso'!$I$2,'[1]A1-b4c'!$B$3:$Y$262,6,FALSE)),"",VLOOKUP('[1]Identificazione corso'!$I$2,'[1]A1-b4c'!$B$3:$Y$261,6,FALSE))</f>
        <v>0</v>
      </c>
      <c r="C68" s="110">
        <f>IF(ISNA(VLOOKUP('[1]Identificazione corso'!$I$2,'[1]A1-b4c'!$B$3:$T$22761,11,FALSE)),"",VLOOKUP('[1]Identificazione corso'!$I$2,'[1]A1-b4c'!$B$3:$T$261,11,FALSE))</f>
        <v>3.8461538461538463</v>
      </c>
      <c r="D68" s="110">
        <f>IF(ISNA(VLOOKUP('[1]Identificazione corso'!$I$2,'[1]A1-b4c'!$B$3:$T$22761,16,FALSE)),"",VLOOKUP('[1]Identificazione corso'!$I$2,'[1]A1-b4c'!$B$3:$T$261,16,FALSE))</f>
        <v>7.6923076923076925</v>
      </c>
      <c r="E68" s="110">
        <f>IF(ISNA(VLOOKUP('[1]Identificazione corso'!$I$2,'[1]A1-b4c'!$B$3:$Y$22761,21,FALSE)),"",VLOOKUP('[1]Identificazione corso'!$I$2,'[1]A1-b4c'!$B$3:$Y$261,21,FALSE))</f>
        <v>4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f>IF(ISNA(VLOOKUP('[1]Identificazione corso'!$I$2,'[1]A1-b4c'!$B$3:$T$22761,7,FALSE)),"",VLOOKUP('[1]Identificazione corso'!$I$2,'[1]A1-b4c'!$B$3:$T$261,7,FALSE))</f>
        <v>20</v>
      </c>
      <c r="C69" s="110">
        <f>IF(ISNA(VLOOKUP('[1]Identificazione corso'!$I$2,'[1]A1-b4c'!$B$3:$T$22761,12,FALSE)),"",VLOOKUP('[1]Identificazione corso'!$I$2,'[1]A1-b4c'!$B$3:$T$261,12,FALSE))</f>
        <v>19.230769230769234</v>
      </c>
      <c r="D69" s="110">
        <f>IF(ISNA(VLOOKUP('[1]Identificazione corso'!$I$2,'[1]A1-b4c'!$B$3:$T$22761,17,FALSE)),"",VLOOKUP('[1]Identificazione corso'!$I$2,'[1]A1-b4c'!$B$3:$T$261,17,FALSE))</f>
        <v>26.923076923076923</v>
      </c>
      <c r="E69" s="110">
        <f>IF(ISNA(VLOOKUP('[1]Identificazione corso'!$I$2,'[1]A1-b4c'!$B$3:$Y$261,22,FALSE)),"",VLOOKUP('[1]Identificazione corso'!$I$2,'[1]A1-b4c'!$B$3:$Y$261,22,FALSE))</f>
        <v>20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f>IF(ISNA(VLOOKUP('[1]Identificazione corso'!$I$2,'[1]A1-b4c'!$B$3:$T$22761,8,FALSE)),"",VLOOKUP('[1]Identificazione corso'!$I$2,'[1]A1-b4c'!$B$3:$T$261,8,FALSE))</f>
        <v>71.42857142857143</v>
      </c>
      <c r="C70" s="110">
        <f>IF(ISNA(VLOOKUP('[1]Identificazione corso'!$I$2,'[1]A1-b4c'!$B$3:$T$22761,13,FALSE)),"",VLOOKUP('[1]Identificazione corso'!$I$2,'[1]A1-b4c'!$B$3:$T$261,13,FALSE))</f>
        <v>69.23076923076923</v>
      </c>
      <c r="D70" s="110">
        <f>IF(ISNA(VLOOKUP('[1]Identificazione corso'!$I$2,'[1]A1-b4c'!$B$3:$T$22761,18,FALSE)),"",VLOOKUP('[1]Identificazione corso'!$I$2,'[1]A1-b4c'!$B$3:$T$261,18,FALSE))</f>
        <v>53.84615384615385</v>
      </c>
      <c r="E70" s="110">
        <f>IF(ISNA(VLOOKUP('[1]Identificazione corso'!$I$2,'[1]A1-b4c'!$B$3:$Y$261,23,FALSE)),"",VLOOKUP('[1]Identificazione corso'!$I$2,'[1]A1-b4c'!$B$3:$Y$261,23,FALSE))</f>
        <v>48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f>IF(ISNA(VLOOKUP('[1]Identificazione corso'!$I$2,'[1]A1-b4c'!$B$3:$T$22761,9,FALSE)),"",VLOOKUP('[1]Identificazione corso'!$I$2,'[1]A1-b4c'!$B$3:$T$261,9,FALSE))</f>
        <v>8.571428571428571</v>
      </c>
      <c r="C71" s="110">
        <f>IF(ISNA(VLOOKUP('[1]Identificazione corso'!$I$2,'[1]A1-b4c'!$B$3:$T$22761,14,FALSE)),"",VLOOKUP('[1]Identificazione corso'!$I$2,'[1]A1-b4c'!$B$3:$T$261,14,FALSE))</f>
        <v>7.6923076923076925</v>
      </c>
      <c r="D71" s="110">
        <f>IF(ISNA(VLOOKUP('[1]Identificazione corso'!$I$2,'[1]A1-b4c'!$B$3:$T$22761,19,FALSE)),"",VLOOKUP('[1]Identificazione corso'!$I$2,'[1]A1-b4c'!$B$3:$T$261,19,FALSE))</f>
        <v>11.538461538461538</v>
      </c>
      <c r="E71" s="110">
        <f>IF(ISNA(VLOOKUP('[1]Identificazione corso'!$I$2,'[1]A1-b4c'!$B$3:$Y$261,24,FALSE)),"",VLOOKUP('[1]Identificazione corso'!$I$2,'[1]A1-b4c'!$B$3:$Y$261,24,FALSE))</f>
        <v>28.000000000000004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tr">
        <f>IF(VLOOKUP('[1]Identificazione corso'!$I$2,'[1]A1-b1a'!$B$3:$M$135,2,FALSE)="Laurea","ANALISI COORTE 2011/12 (TIPOLOGIA CORSO: LAUREA)",IF(VLOOKUP('[1]Identificazione corso'!$I$2,'[1]A1-b1a'!$B$3:$M$135,2,FALSE)="Laurea magistrale","  ANALISI COORTE 2012/13 (TIPOLOGIA CORSO:  LAUREA MAGISTRALE)",IF(VLOOKUP('[1]Identificazione corso'!$I$2,'[1]A1-b1a'!$B$3:$M$135,2,FALSE)="Laurea magistrale Ciclo Unico 5 anni","ANALISI COORTE 2009/10 (TIPOLOGIA CORSO: LAUREA MAGISTRALE CICLO UNICO 5 ANNI)",IF(VLOOKUP('[1]Identificazione corso'!$I$2,'[1]A1-b1a'!$B$3:$M$135,2,FALSE)="Laurea magistrale Ciclo Unico 6 anni","ANALISI COORTE 2008/09 (TIPOLOGIA CORSO: LAUREA MAGISTRALE CICLO UNICO 6 ANNI)"))))</f>
        <v>  ANALISI COORTE 2012/13 (TIPOLOGIA CORSO:  LAUREA MAGISTRALE)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f>IF(ISNA(VLOOKUP('[1]Identificazione corso'!$I$2,'[1]A1-b8'!$B$3:$M$119,6,FALSE)),"-",VLOOKUP('[1]Identificazione corso'!$I$2,'[1]A1-b8'!$B$3:$M$119,6,FALSE))</f>
        <v>28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f>IF(ISNA(VLOOKUP('[1]Identificazione corso'!$I$2,'[1]A1-b8'!$B$3:$M$119,7,FALSE)),"-",VLOOKUP('[1]Identificazione corso'!$I$2,'[1]A1-b8'!$B$3:$M$119,7,FALSE))</f>
        <v>12</v>
      </c>
      <c r="C77" s="124">
        <f>IF(ISERROR(+B77/B$76*100),"-",+B77/B$76*100)</f>
        <v>42.857142857142854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f>IF(ISNA(VLOOKUP('[1]Identificazione corso'!$I$2,'[1]A1-b8'!$B$3:$M$119,8,FALSE)),"-",VLOOKUP('[1]Identificazione corso'!$I$2,'[1]A1-b8'!$B$3:$M$119,8,FALSE))</f>
        <v>2</v>
      </c>
      <c r="C78" s="124">
        <f>IF(ISERROR(+B78/B$76*100),"-",+B78/B$76*100)</f>
        <v>7.142857142857142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f>IF(ISNA(VLOOKUP('[1]Identificazione corso'!$I$2,'[1]A1-b8'!$B$3:$M$119,10,FALSE)),"-",VLOOKUP('[1]Identificazione corso'!$I$2,'[1]A1-b8'!$B$3:$M$119,10,FALSE))</f>
        <v>0</v>
      </c>
      <c r="C79" s="124">
        <f>IF(ISERROR(+B79/B$76*100),"-",+B79/B$76*100)</f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f>IF(ISNA(VLOOKUP('[1]Identificazione corso'!$I$2,'[1]A1-b8'!$B$3:$M$119,9,FALSE)),"-",VLOOKUP('[1]Identificazione corso'!$I$2,'[1]A1-b8'!$B$3:$M$119,9,FALSE))</f>
        <v>0</v>
      </c>
      <c r="C80" s="124">
        <f>IF(ISERROR(+B80/B$76*100),"-",+B80/B$76*100)</f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f>IF(ISNA(VLOOKUP('[1]Identificazione corso'!$I$2,'[1]A1-b8'!$B$3:$M$119,11,FALSE)),"-",VLOOKUP('[1]Identificazione corso'!$I$2,'[1]A1-b8'!$B$3:$M$119,11,FALSE))</f>
        <v>14</v>
      </c>
      <c r="C81" s="124">
        <f>IF(ISERROR(+B81/B$76*100),"-",+B81/B$76*100)</f>
        <v>50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f>IF(ISNA(VLOOKUP('[1]Identificazione corso'!$I$2,'[1]A1-b8'!$B$3:$M$119,12,FALSE)),"-",VLOOKUP('[1]Identificazione corso'!$I$2,'[1]A1-b8'!$B$3:$M$119,12,FALSE))</f>
        <v>0</v>
      </c>
      <c r="C82" s="124">
        <f>IF(ISERROR(+B82/B$76*100),"-",+B82/B$76*100)</f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f>IF(ISNA(VLOOKUP('[1]Identificazione corso'!$I$2,'[1]A1-b5'!$B$3:$AL$262,5,FALSE)),"-",VLOOKUP('[1]Identificazione corso'!$I$2,'[1]A1-b5'!$B$3:$AL$262,5,FALSE))</f>
        <v>9</v>
      </c>
      <c r="C88" s="49">
        <f>IF(ISNA(VLOOKUP('[1]Identificazione corso'!$I$2,'[1]A1-b5'!$B$3:$AL$262,16,FALSE)),"-",VLOOKUP('[1]Identificazione corso'!$I$2,'[1]A1-b5'!$B$3:$AL$262,16,FALSE))</f>
        <v>8</v>
      </c>
      <c r="D88" s="49">
        <f>IF(ISNA(VLOOKUP('[1]Identificazione corso'!$I$2,'[1]A1-b5'!$B$3:$AL$262,27,FALSE)),"-",VLOOKUP('[1]Identificazione corso'!$I$2,'[1]A1-b5'!$B$3:$AL$262,27,FALSE))</f>
        <v>10</v>
      </c>
      <c r="E88" s="64"/>
      <c r="F88" s="64"/>
      <c r="G88" s="25">
        <f aca="true" t="shared" si="6" ref="G88:I90">IF(ISERROR(B88/B$90),"-",B88/B$90)</f>
        <v>0.6923076923076923</v>
      </c>
      <c r="H88" s="25">
        <f t="shared" si="6"/>
        <v>0.6666666666666666</v>
      </c>
      <c r="I88" s="25">
        <f t="shared" si="6"/>
        <v>0.6666666666666666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f>IF(ISNA(VLOOKUP('[1]Identificazione corso'!$I$2,'[1]A1-b5'!$B$3:$AL$262,6,FALSE)),"-",VLOOKUP('[1]Identificazione corso'!$I$2,'[1]A1-b5'!$B$3:$AL$262,6,FALSE))</f>
        <v>4</v>
      </c>
      <c r="C89" s="49">
        <f>IF(ISNA(VLOOKUP('[1]Identificazione corso'!$I$2,'[1]A1-b5'!$B$3:$AL$262,17,FALSE)),"-",VLOOKUP('[1]Identificazione corso'!$I$2,'[1]A1-b5'!$B$3:$AL$262,17,FALSE))</f>
        <v>4</v>
      </c>
      <c r="D89" s="49">
        <f>IF(ISNA(VLOOKUP('[1]Identificazione corso'!$I$2,'[1]A1-b5'!$B$3:$AL$262,28,FALSE)),"-",VLOOKUP('[1]Identificazione corso'!$I$2,'[1]A1-b5'!$B$3:$AL$262,28,FALSE))</f>
        <v>5</v>
      </c>
      <c r="E89" s="64"/>
      <c r="F89" s="64"/>
      <c r="G89" s="25">
        <f t="shared" si="6"/>
        <v>0.3076923076923077</v>
      </c>
      <c r="H89" s="25">
        <f t="shared" si="6"/>
        <v>0.3333333333333333</v>
      </c>
      <c r="I89" s="25">
        <f t="shared" si="6"/>
        <v>0.3333333333333333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f>IF(ISNA(VLOOKUP('[1]Identificazione corso'!$I$2,'[1]A1-b5'!$B$3:$AL$262,7,FALSE)),"-",VLOOKUP('[1]Identificazione corso'!$I$2,'[1]A1-b5'!$B$3:$AL$262,7,FALSE))</f>
        <v>13</v>
      </c>
      <c r="C90" s="74">
        <f>IF(ISNA(VLOOKUP('[1]Identificazione corso'!$I$2,'[1]A1-b5'!$B$3:$AL$262,18,FALSE)),"-",VLOOKUP('[1]Identificazione corso'!$I$2,'[1]A1-b5'!$B$3:$AL$262,18,FALSE))</f>
        <v>12</v>
      </c>
      <c r="D90" s="74">
        <f>IF(ISNA(VLOOKUP('[1]Identificazione corso'!$I$2,'[1]A1-b5'!$B$3:$AL$262,29,FALSE)),"-",VLOOKUP('[1]Identificazione corso'!$I$2,'[1]A1-b5'!$B$3:$AL$262,29,FALSE))</f>
        <v>15</v>
      </c>
      <c r="E90" s="139"/>
      <c r="F90" s="139"/>
      <c r="G90" s="140">
        <f t="shared" si="6"/>
        <v>1</v>
      </c>
      <c r="H90" s="140">
        <f t="shared" si="6"/>
        <v>1</v>
      </c>
      <c r="I90" s="140">
        <f t="shared" si="6"/>
        <v>1</v>
      </c>
      <c r="J90" s="141"/>
      <c r="K90" s="60"/>
      <c r="L90" s="60"/>
    </row>
    <row r="91" spans="1:12" ht="14.25" customHeight="1">
      <c r="A91" s="136" t="s">
        <v>75</v>
      </c>
      <c r="B91" s="49">
        <f>IF(ISNA(VLOOKUP('[1]Identificazione corso'!$I$2,'[1]A1-b5'!$B$3:$AL$262,8,FALSE)),"-",VLOOKUP('[1]Identificazione corso'!$I$2,'[1]A1-b5'!$B$3:$AL$262,8,FALSE))</f>
        <v>12</v>
      </c>
      <c r="C91" s="49">
        <f>IF(ISNA(VLOOKUP('[1]Identificazione corso'!$I$2,'[1]A1-b5'!$B$3:$AL$262,19,FALSE)),"-",VLOOKUP('[1]Identificazione corso'!$I$2,'[1]A1-b5'!$B$3:$AL$262,19,FALSE))</f>
        <v>12</v>
      </c>
      <c r="D91" s="49">
        <f>IF(ISNA(VLOOKUP('[1]Identificazione corso'!$I$2,'[1]A1-b5'!$B$3:$AL$262,30,FALSE)),"-",VLOOKUP('[1]Identificazione corso'!$I$2,'[1]A1-b5'!$B$3:$AL$262,30,FALSE))</f>
        <v>8</v>
      </c>
      <c r="E91" s="64"/>
      <c r="F91" s="64"/>
      <c r="G91" s="25">
        <f aca="true" t="shared" si="7" ref="G91:I97">IF(ISERROR(B91/B$93),"-",B91/B$93)</f>
        <v>0.8</v>
      </c>
      <c r="H91" s="25">
        <f t="shared" si="7"/>
        <v>0.8</v>
      </c>
      <c r="I91" s="25">
        <f t="shared" si="7"/>
        <v>0.8</v>
      </c>
      <c r="J91" s="137"/>
      <c r="K91" s="60"/>
      <c r="L91" s="60"/>
    </row>
    <row r="92" spans="1:12" ht="12" customHeight="1">
      <c r="A92" s="136" t="s">
        <v>76</v>
      </c>
      <c r="B92" s="49">
        <f>IF(ISNA(VLOOKUP('[1]Identificazione corso'!$I$2,'[1]A1-b5'!$B$3:$AL$262,9,FALSE)),"-",VLOOKUP('[1]Identificazione corso'!$I$2,'[1]A1-b5'!$B$3:$AL$262,9,FALSE))</f>
        <v>3</v>
      </c>
      <c r="C92" s="49">
        <f>IF(ISNA(VLOOKUP('[1]Identificazione corso'!$I$2,'[1]A1-b5'!$B$3:$AL$262,20,FALSE)),"-",VLOOKUP('[1]Identificazione corso'!$I$2,'[1]A1-b5'!$B$3:$AL$262,20,FALSE))</f>
        <v>3</v>
      </c>
      <c r="D92" s="49">
        <f>IF(ISNA(VLOOKUP('[1]Identificazione corso'!$I$2,'[1]A1-b5'!$B$3:$AL$262,31,FALSE)),"-",VLOOKUP('[1]Identificazione corso'!$I$2,'[1]A1-b5'!$B$3:$AL$262,31,FALSE))</f>
        <v>2</v>
      </c>
      <c r="E92" s="64"/>
      <c r="F92" s="64"/>
      <c r="G92" s="25">
        <f t="shared" si="7"/>
        <v>0.2</v>
      </c>
      <c r="H92" s="25">
        <f t="shared" si="7"/>
        <v>0.2</v>
      </c>
      <c r="I92" s="25">
        <f t="shared" si="7"/>
        <v>0.2</v>
      </c>
      <c r="J92" s="137"/>
      <c r="K92" s="60"/>
      <c r="L92" s="60"/>
    </row>
    <row r="93" spans="1:12" ht="12" customHeight="1">
      <c r="A93" s="138" t="s">
        <v>77</v>
      </c>
      <c r="B93" s="74">
        <f>IF(ISNA(VLOOKUP('[1]Identificazione corso'!$I$2,'[1]A1-b5'!$B$3:$AL$262,10,FALSE)),"-",VLOOKUP('[1]Identificazione corso'!$I$2,'[1]A1-b5'!$B$3:$AL$262,10,FALSE))</f>
        <v>15</v>
      </c>
      <c r="C93" s="74">
        <f>IF(ISNA(VLOOKUP('[1]Identificazione corso'!$I$2,'[1]A1-b5'!$B$3:$AL$262,21,FALSE)),"-",VLOOKUP('[1]Identificazione corso'!$I$2,'[1]A1-b5'!$B$3:$AL$262,21,FALSE))</f>
        <v>15</v>
      </c>
      <c r="D93" s="74">
        <f>IF(ISNA(VLOOKUP('[1]Identificazione corso'!$I$2,'[1]A1-b5'!$B$3:$AL$262,32,FALSE)),"-",VLOOKUP('[1]Identificazione corso'!$I$2,'[1]A1-b5'!$B$3:$AL$262,32,FALSE))</f>
        <v>10</v>
      </c>
      <c r="E93" s="139"/>
      <c r="F93" s="139"/>
      <c r="G93" s="140">
        <f t="shared" si="7"/>
        <v>1</v>
      </c>
      <c r="H93" s="140">
        <f t="shared" si="7"/>
        <v>1</v>
      </c>
      <c r="I93" s="140">
        <f t="shared" si="7"/>
        <v>1</v>
      </c>
      <c r="J93" s="142"/>
      <c r="K93" s="60"/>
      <c r="L93" s="60"/>
    </row>
    <row r="94" spans="1:12" ht="12" customHeight="1">
      <c r="A94" s="143" t="s">
        <v>78</v>
      </c>
      <c r="B94" s="49">
        <f>IF(ISNA(VLOOKUP('[1]Identificazione corso'!$I$2,'[1]A1-b5'!$B$3:$AL$262,11,FALSE)),"-",VLOOKUP('[1]Identificazione corso'!$I$2,'[1]A1-b5'!$B$3:$AL$262,11,FALSE))</f>
        <v>15</v>
      </c>
      <c r="C94" s="49">
        <f>IF(ISNA(VLOOKUP('[1]Identificazione corso'!$I$2,'[1]A1-b5'!$B$3:$AL$262,22,FALSE)),"-",VLOOKUP('[1]Identificazione corso'!$I$2,'[1]A1-b5'!$B$3:$AL$262,22,FALSE))</f>
        <v>15</v>
      </c>
      <c r="D94" s="49">
        <f>IF(ISNA(VLOOKUP('[1]Identificazione corso'!$I$2,'[1]A1-b5'!$B$3:$AL$262,33,FALSE)),"-",VLOOKUP('[1]Identificazione corso'!$I$2,'[1]A1-b5'!$B$3:$AL$262,33,FALSE))</f>
        <v>9</v>
      </c>
      <c r="E94" s="144"/>
      <c r="F94" s="144"/>
      <c r="G94" s="25">
        <f t="shared" si="7"/>
        <v>1</v>
      </c>
      <c r="H94" s="25">
        <f t="shared" si="7"/>
        <v>1</v>
      </c>
      <c r="I94" s="25">
        <f t="shared" si="7"/>
        <v>0.9</v>
      </c>
      <c r="J94" s="137"/>
      <c r="K94" s="60"/>
      <c r="L94" s="60"/>
    </row>
    <row r="95" spans="1:12" ht="9.75" customHeight="1">
      <c r="A95" s="143" t="s">
        <v>79</v>
      </c>
      <c r="B95" s="49">
        <f>IF(ISNA(VLOOKUP('[1]Identificazione corso'!$I$2,'[1]A1-b5'!$B$3:$AL$262,12,FALSE)),"-",VLOOKUP('[1]Identificazione corso'!$I$2,'[1]A1-b5'!$B$3:$AL$262,12,FALSE))</f>
        <v>0</v>
      </c>
      <c r="C95" s="49">
        <f>IF(ISNA(VLOOKUP('[1]Identificazione corso'!$I$2,'[1]A1-b5'!$B$3:$AL$262,23,FALSE)),"-",VLOOKUP('[1]Identificazione corso'!$I$2,'[1]A1-b5'!$B$3:$AL$262,23,FALSE))</f>
        <v>0</v>
      </c>
      <c r="D95" s="49">
        <f>IF(ISNA(VLOOKUP('[1]Identificazione corso'!$I$2,'[1]A1-b5'!$B$3:$AL$262,34,FALSE)),"-",VLOOKUP('[1]Identificazione corso'!$I$2,'[1]A1-b5'!$B$3:$AL$262,34,FALSE))</f>
        <v>1</v>
      </c>
      <c r="E95" s="144"/>
      <c r="F95" s="144"/>
      <c r="G95" s="25">
        <f t="shared" si="7"/>
        <v>0</v>
      </c>
      <c r="H95" s="25">
        <f t="shared" si="7"/>
        <v>0</v>
      </c>
      <c r="I95" s="25">
        <f t="shared" si="7"/>
        <v>0.1</v>
      </c>
      <c r="J95" s="137"/>
      <c r="K95" s="60"/>
      <c r="L95" s="60"/>
    </row>
    <row r="96" spans="1:12" ht="11.25" customHeight="1">
      <c r="A96" s="143" t="s">
        <v>80</v>
      </c>
      <c r="B96" s="49">
        <f>IF(ISNA(VLOOKUP('[1]Identificazione corso'!$I$2,'[1]A1-b5'!$B$3:$AL$262,13,FALSE)),"-",VLOOKUP('[1]Identificazione corso'!$I$2,'[1]A1-b5'!$B$3:$AL$262,13,FALSE))</f>
        <v>0</v>
      </c>
      <c r="C96" s="49">
        <f>IF(ISNA(VLOOKUP('[1]Identificazione corso'!$I$2,'[1]A1-b5'!$B$3:$AL$262,24,FALSE)),"-",VLOOKUP('[1]Identificazione corso'!$I$2,'[1]A1-b5'!$B$3:$AL$262,24,FALSE))</f>
        <v>0</v>
      </c>
      <c r="D96" s="49">
        <f>IF(ISNA(VLOOKUP('[1]Identificazione corso'!$I$2,'[1]A1-b5'!$B$3:$AL$262,35,FALSE)),"-",VLOOKUP('[1]Identificazione corso'!$I$2,'[1]A1-b5'!$B$3:$AL$262,35,FALSE))</f>
        <v>0</v>
      </c>
      <c r="E96" s="144"/>
      <c r="F96" s="144"/>
      <c r="G96" s="25">
        <f t="shared" si="7"/>
        <v>0</v>
      </c>
      <c r="H96" s="25">
        <f t="shared" si="7"/>
        <v>0</v>
      </c>
      <c r="I96" s="25">
        <f t="shared" si="7"/>
        <v>0</v>
      </c>
      <c r="J96" s="137"/>
      <c r="K96" s="60"/>
      <c r="L96" s="60"/>
    </row>
    <row r="97" spans="1:12" ht="12" customHeight="1">
      <c r="A97" s="143" t="s">
        <v>81</v>
      </c>
      <c r="B97" s="49">
        <f>IF(ISNA(VLOOKUP('[1]Identificazione corso'!$I$2,'[1]A1-b5'!$B$3:$AL$262,14,FALSE)),"-",VLOOKUP('[1]Identificazione corso'!$I$2,'[1]A1-b5'!$B$3:$AL$262,14,FALSE))</f>
        <v>0</v>
      </c>
      <c r="C97" s="49">
        <f>IF(ISNA(VLOOKUP('[1]Identificazione corso'!$I$2,'[1]A1-b5'!$B$3:$AL$262,25,FALSE)),"-",VLOOKUP('[1]Identificazione corso'!$I$2,'[1]A1-b5'!$B$3:$AL$262,25,FALSE))</f>
        <v>0</v>
      </c>
      <c r="D97" s="49">
        <f>IF(ISNA(VLOOKUP('[1]Identificazione corso'!$I$2,'[1]A1-b5'!$B$3:$AL$262,36,FALSE)),"-",VLOOKUP('[1]Identificazione corso'!$I$2,'[1]A1-b5'!$B$3:$AL$262,36,FALSE))</f>
        <v>0</v>
      </c>
      <c r="E97" s="144"/>
      <c r="F97" s="144"/>
      <c r="G97" s="25">
        <f t="shared" si="7"/>
        <v>0</v>
      </c>
      <c r="H97" s="25">
        <f t="shared" si="7"/>
        <v>0</v>
      </c>
      <c r="I97" s="25">
        <f t="shared" si="7"/>
        <v>0</v>
      </c>
      <c r="J97" s="137"/>
      <c r="K97" s="60"/>
      <c r="L97" s="145"/>
    </row>
    <row r="98" spans="1:12" ht="12" customHeight="1">
      <c r="A98" s="138" t="s">
        <v>82</v>
      </c>
      <c r="B98" s="74">
        <f>IF(ISNA(VLOOKUP('[1]Identificazione corso'!$I$2,'[1]A1-b5'!$B$3:$AL$262,15,FALSE)),"-",VLOOKUP('[1]Identificazione corso'!$I$2,'[1]A1-b5'!$B$3:$AL$262,15,FALSE))</f>
        <v>28</v>
      </c>
      <c r="C98" s="74">
        <f>IF(ISNA(VLOOKUP('[1]Identificazione corso'!$I$2,'[1]A1-b5'!$B$3:$AL$262,26,FALSE)),"-",VLOOKUP('[1]Identificazione corso'!$I$2,'[1]A1-b5'!$B$3:$AL$262,26,FALSE))</f>
        <v>27</v>
      </c>
      <c r="D98" s="74">
        <f>IF(ISNA(VLOOKUP('[1]Identificazione corso'!$I$2,'[1]A1-b5'!$B$3:$AL$262,37,FALSE)),"-",VLOOKUP('[1]Identificazione corso'!$I$2,'[1]A1-b5'!$B$3:$AL$262,37,FALSE))</f>
        <v>25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f>IF(ISNA(VLOOKUP('[1]Identificazione corso'!$I$2,'[1]A1-b3b'!$B$3:$Q$262,5,FALSE)),"-",VLOOKUP('[1]Identificazione corso'!$I$2,'[1]A1-b3b'!$B$3:$Q$262,5,FALSE))</f>
        <v>0</v>
      </c>
      <c r="C102" s="49">
        <f>IF(ISNA(VLOOKUP('[1]Identificazione corso'!$I$2,'[1]A1-b3b'!$B$3:$Q$262,9,FALSE)),"-",VLOOKUP('[1]Identificazione corso'!$I$2,'[1]A1-b3b'!$B$3:$Q$262,9,FALSE))</f>
        <v>1</v>
      </c>
      <c r="D102" s="49">
        <f>IF(ISNA(VLOOKUP('[1]Identificazione corso'!$I$2,'[1]A1-b3b'!$B$3:$Q$262,13,FALSE)),"-",VLOOKUP('[1]Identificazione corso'!$I$2,'[1]A1-b3b'!$B$3:$Q$262,13,FALSE))</f>
        <v>1</v>
      </c>
      <c r="E102" s="80"/>
      <c r="F102" s="80"/>
      <c r="G102" s="59">
        <f>IF(ISERROR(B102/B$105),"-",B102/B$105)</f>
        <v>0</v>
      </c>
      <c r="H102" s="25">
        <f aca="true" t="shared" si="8" ref="G102:I105">IF(ISERROR(C102/C$105),"-",C102/C$105)</f>
        <v>0.037037037037037035</v>
      </c>
      <c r="I102" s="25">
        <f t="shared" si="8"/>
        <v>0.04</v>
      </c>
      <c r="J102" s="137"/>
      <c r="K102" s="145"/>
      <c r="L102" s="60"/>
    </row>
    <row r="103" spans="1:12" ht="12.75">
      <c r="A103" s="136" t="s">
        <v>32</v>
      </c>
      <c r="B103" s="49">
        <f>IF(ISNA(VLOOKUP('[1]Identificazione corso'!$I$2,'[1]A1-b3b'!$B$3:$Q$262,6,FALSE)),"-",VLOOKUP('[1]Identificazione corso'!$I$2,'[1]A1-b3b'!$B$3:$Q$262,6,FALSE))</f>
        <v>10</v>
      </c>
      <c r="C103" s="49">
        <f>IF(ISNA(VLOOKUP('[1]Identificazione corso'!$I$2,'[1]A1-b3b'!$B$3:$Q$262,10,FALSE)),"-",VLOOKUP('[1]Identificazione corso'!$I$2,'[1]A1-b3b'!$B$3:$Q$262,10,FALSE))</f>
        <v>5</v>
      </c>
      <c r="D103" s="49">
        <f>IF(ISNA(VLOOKUP('[1]Identificazione corso'!$I$2,'[1]A1-b3b'!$B$3:$Q$262,14,FALSE)),"-",VLOOKUP('[1]Identificazione corso'!$I$2,'[1]A1-b3b'!$B$3:$Q$262,14,FALSE))</f>
        <v>3</v>
      </c>
      <c r="E103" s="80"/>
      <c r="F103" s="80"/>
      <c r="G103" s="59">
        <f t="shared" si="8"/>
        <v>0.35714285714285715</v>
      </c>
      <c r="H103" s="25">
        <f t="shared" si="8"/>
        <v>0.18518518518518517</v>
      </c>
      <c r="I103" s="25">
        <f t="shared" si="8"/>
        <v>0.12</v>
      </c>
      <c r="J103" s="137"/>
      <c r="K103" s="60"/>
      <c r="L103" s="60"/>
    </row>
    <row r="104" spans="1:12" ht="12.75">
      <c r="A104" s="136" t="s">
        <v>33</v>
      </c>
      <c r="B104" s="49">
        <f>IF(ISNA(VLOOKUP('[1]Identificazione corso'!$I$2,'[1]A1-b3b'!$B$3:$Q$262,7,FALSE)),"-",VLOOKUP('[1]Identificazione corso'!$I$2,'[1]A1-b3b'!$B$3:$Q$262,7,FALSE))</f>
        <v>18</v>
      </c>
      <c r="C104" s="49">
        <f>IF(ISNA(VLOOKUP('[1]Identificazione corso'!$I$2,'[1]A1-b3b'!$B$3:$Q$262,11,FALSE)),"-",VLOOKUP('[1]Identificazione corso'!$I$2,'[1]A1-b3b'!$B$3:$Q$262,11,FALSE))</f>
        <v>21</v>
      </c>
      <c r="D104" s="49">
        <f>IF(ISNA(VLOOKUP('[1]Identificazione corso'!$I$2,'[1]A1-b3b'!$B$3:$Q$262,15,FALSE)),"-",VLOOKUP('[1]Identificazione corso'!$I$2,'[1]A1-b3b'!$B$3:$Q$262,15,FALSE))</f>
        <v>21</v>
      </c>
      <c r="E104" s="80"/>
      <c r="F104" s="80"/>
      <c r="G104" s="59">
        <f t="shared" si="8"/>
        <v>0.6428571428571429</v>
      </c>
      <c r="H104" s="25">
        <f t="shared" si="8"/>
        <v>0.7777777777777778</v>
      </c>
      <c r="I104" s="25">
        <f t="shared" si="8"/>
        <v>0.84</v>
      </c>
      <c r="J104" s="137"/>
      <c r="K104" s="60"/>
      <c r="L104" s="60"/>
    </row>
    <row r="105" spans="1:12" ht="12.75">
      <c r="A105" s="138" t="s">
        <v>85</v>
      </c>
      <c r="B105" s="74">
        <f>IF(ISNA(VLOOKUP('[1]Identificazione corso'!$I$2,'[1]A1-b3b'!$B$3:$Q$262,8,FALSE)),"-",VLOOKUP('[1]Identificazione corso'!$I$2,'[1]A1-b3b'!$B$3:$Q$262,8,FALSE))</f>
        <v>28</v>
      </c>
      <c r="C105" s="74">
        <f>IF(ISNA(VLOOKUP('[1]Identificazione corso'!$I$2,'[1]A1-b3b'!$B$3:$Q$262,12,FALSE)),"-",VLOOKUP('[1]Identificazione corso'!$I$2,'[1]A1-b3b'!$B$3:$Q$262,12,FALSE))</f>
        <v>27</v>
      </c>
      <c r="D105" s="74">
        <f>IF(ISNA(VLOOKUP('[1]Identificazione corso'!$I$2,'[1]A1-b3b'!$B$3:$Q$262,16,FALSE)),"-",VLOOKUP('[1]Identificazione corso'!$I$2,'[1]A1-b3b'!$B$3:$Q$262,16,FALSE))</f>
        <v>25</v>
      </c>
      <c r="E105" s="153"/>
      <c r="F105" s="153"/>
      <c r="G105" s="154">
        <f t="shared" si="8"/>
        <v>1</v>
      </c>
      <c r="H105" s="140">
        <f t="shared" si="8"/>
        <v>1</v>
      </c>
      <c r="I105" s="140">
        <f t="shared" si="8"/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f>IF(ISNA(VLOOKUP('[2]Identificazione corso'!$I$2,'[1]A1-b7'!$B$3:$N$261,6,FALSE)),"-",VLOOKUP('[1]Identificazione corso'!$I$2,'[1]A1-b7'!$B$3:$N$261,6,FALSE))</f>
        <v>0</v>
      </c>
      <c r="C111" s="159">
        <f>IF(ISNA(VLOOKUP('[1]Identificazione corso'!$I$2,'[1]A1-b7'!$B$3:$N$261,7,FALSE)),"-",VLOOKUP('[1]Identificazione corso'!$I$2,'[1]A1-b7'!$B$3:$N$261,7,FALSE))</f>
        <v>2</v>
      </c>
      <c r="D111" s="159">
        <f>IF(ISNA(VLOOKUP('[1]Identificazione corso'!$I$2,'[1]A1-b7'!$B$3:$N$261,8,FALSE)),"-",VLOOKUP('[1]Identificazione corso'!$I$2,'[1]A1-b7'!$B$3:$N$261,8,FALSE))</f>
        <v>0</v>
      </c>
      <c r="E111" s="133"/>
      <c r="F111" s="160"/>
      <c r="G111" s="161"/>
      <c r="H111" s="36" t="str">
        <f>IF(ISERROR((C111-B111)/B111),"-",((C111-B111)/B111))</f>
        <v>-</v>
      </c>
      <c r="I111" s="36">
        <f>IF(ISERROR((D111-C111)/C111),"-",((D111-C111)/C111))</f>
        <v>-1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2015-10-01T09:27:10Z</dcterms:created>
  <dcterms:modified xsi:type="dcterms:W3CDTF">2015-10-01T09:27:28Z</dcterms:modified>
  <cp:category/>
  <cp:version/>
  <cp:contentType/>
  <cp:contentStatus/>
</cp:coreProperties>
</file>